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Presupuestaria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48" i="4" l="1"/>
  <c r="E7" i="4" l="1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H22" i="4" l="1"/>
  <c r="H21" i="4"/>
  <c r="H20" i="4"/>
  <c r="H19" i="4"/>
  <c r="H18" i="4"/>
  <c r="H17" i="4"/>
  <c r="H16" i="4"/>
  <c r="H15" i="4"/>
  <c r="G62" i="4" l="1"/>
  <c r="F62" i="4"/>
  <c r="D62" i="4"/>
  <c r="E60" i="4"/>
  <c r="H60" i="4" s="1"/>
  <c r="E58" i="4"/>
  <c r="H58" i="4" s="1"/>
  <c r="E56" i="4"/>
  <c r="H56" i="4" s="1"/>
  <c r="E54" i="4"/>
  <c r="H54" i="4" s="1"/>
  <c r="E52" i="4"/>
  <c r="H52" i="4" s="1"/>
  <c r="E50" i="4"/>
  <c r="H50" i="4" s="1"/>
  <c r="C62" i="4"/>
  <c r="G40" i="4"/>
  <c r="F40" i="4"/>
  <c r="H36" i="4"/>
  <c r="E38" i="4"/>
  <c r="H38" i="4" s="1"/>
  <c r="E37" i="4"/>
  <c r="H37" i="4" s="1"/>
  <c r="E36" i="4"/>
  <c r="E35" i="4"/>
  <c r="H35" i="4" s="1"/>
  <c r="H40" i="4" s="1"/>
  <c r="D40" i="4"/>
  <c r="C40" i="4"/>
  <c r="H14" i="4"/>
  <c r="H12" i="4"/>
  <c r="H11" i="4"/>
  <c r="H10" i="4"/>
  <c r="H9" i="4"/>
  <c r="H8" i="4"/>
  <c r="H7" i="4"/>
  <c r="G26" i="4"/>
  <c r="F26" i="4"/>
  <c r="D26" i="4"/>
  <c r="C26" i="4"/>
  <c r="H62" i="4" l="1"/>
  <c r="E62" i="4"/>
  <c r="E40" i="4"/>
  <c r="H26" i="4"/>
  <c r="E26" i="4"/>
  <c r="H37" i="5" l="1"/>
  <c r="H31" i="5"/>
  <c r="H27" i="5"/>
  <c r="E40" i="5"/>
  <c r="H40" i="5" s="1"/>
  <c r="E39" i="5"/>
  <c r="H39" i="5" s="1"/>
  <c r="E38" i="5"/>
  <c r="E36" i="5" s="1"/>
  <c r="E37" i="5"/>
  <c r="E34" i="5"/>
  <c r="H34" i="5" s="1"/>
  <c r="E33" i="5"/>
  <c r="H33" i="5" s="1"/>
  <c r="E32" i="5"/>
  <c r="H32" i="5" s="1"/>
  <c r="E31" i="5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4" i="6"/>
  <c r="H70" i="6"/>
  <c r="H66" i="6"/>
  <c r="H62" i="6"/>
  <c r="H58" i="6"/>
  <c r="H54" i="6"/>
  <c r="H12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C33" i="6"/>
  <c r="C23" i="6"/>
  <c r="C13" i="6"/>
  <c r="C5" i="6"/>
  <c r="H25" i="5" l="1"/>
  <c r="H38" i="5"/>
  <c r="H36" i="5" s="1"/>
  <c r="C42" i="5"/>
  <c r="H16" i="5"/>
  <c r="G42" i="5"/>
  <c r="H6" i="5"/>
  <c r="F42" i="5"/>
  <c r="D42" i="5"/>
  <c r="E6" i="5"/>
  <c r="E16" i="8"/>
  <c r="H6" i="8"/>
  <c r="H16" i="8" s="1"/>
  <c r="E43" i="6"/>
  <c r="H43" i="6" s="1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<sst xmlns="http://schemas.openxmlformats.org/spreadsheetml/2006/main" count="209" uniqueCount="151">
  <si>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</si>
  <si>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</si>
  <si>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</si>
  <si>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</si>
  <si>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</si>
  <si>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</si>
  <si>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</si>
  <si>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</si>
  <si>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</si>
  <si>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</si>
  <si>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</si>
  <si>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</si>
  <si>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</si>
  <si>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</si>
  <si>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</si>
  <si>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</si>
  <si>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</si>
  <si>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</si>
  <si>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</si>
  <si>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</si>
  <si>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</si>
  <si>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</si>
  <si>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</si>
  <si>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</si>
  <si>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</si>
  <si>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</si>
  <si>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</si>
  <si>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</si>
  <si>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</si>
  <si>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</si>
  <si>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</si>
  <si>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</si>
  <si>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</si>
  <si>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</si>
  <si>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</si>
  <si>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</si>
  <si>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</si>
  <si>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</si>
  <si>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</si>
  <si>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</si>
  <si>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</si>
  <si>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</si>
  <si>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</si>
  <si>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</si>
  <si>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</si>
  <si>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</si>
  <si>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</si>
  <si>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</si>
  <si>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</si>
  <si>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</si>
  <si>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</si>
  <si>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</si>
  <si>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</si>
  <si>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</si>
  <si>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</si>
  <si>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</si>
  <si>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</si>
  <si>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</si>
  <si>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</si>
  <si>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</si>
  <si>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</si>
  <si>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</si>
  <si>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</si>
  <si>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</si>
  <si>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</si>
  <si>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</si>
  <si>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</si>
  <si>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</si>
  <si>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</si>
  <si>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</si>
  <si>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</si>
  <si>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</si>
  <si>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</si>
  <si>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</si>
  <si>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</si>
  <si>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</si>
  <si>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</si>
  <si>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</si>
  <si>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</si>
  <si>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</si>
  <si>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</si>
  <si>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</si>
  <si>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</si>
  <si>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</si>
  <si>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</si>
  <si>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</si>
  <si>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</si>
  <si>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</si>
  <si>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</si>
  <si>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</si>
  <si>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</si>
  <si>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</si>
  <si>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</si>
  <si>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</si>
  <si>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</si>
  <si>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</si>
  <si>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</si>
  <si>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</si>
  <si>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</si>
  <si>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</si>
  <si>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</si>
  <si>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</si>
  <si>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</si>
  <si>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</si>
  <si>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</si>
  <si>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</si>
  <si>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</si>
  <si>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</si>
  <si>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</si>
  <si>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</si>
  <si>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</si>
  <si>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</si>
  <si>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</si>
  <si>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</si>
  <si>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</si>
  <si>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</si>
  <si>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</si>
  <si>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</si>
  <si>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</si>
  <si>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</si>
  <si>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</si>
  <si>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</si>
  <si>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</si>
  <si>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</si>
  <si>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</si>
  <si>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</si>
  <si>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</si>
  <si>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</si>
  <si>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</si>
  <si>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</si>
  <si>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CASAS DIFERENTE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</si>
  <si>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</si>
  <si>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</si>
  <si>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</si>
  <si>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</si>
  <si>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</si>
  <si>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</si>
  <si>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</si>
  <si>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</si>
  <si>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</si>
  <si>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</si>
  <si>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</si>
  <si>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</si>
  <si>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Bajo protesta de decir verdad declaramos que los Estados Financieros y sus notas, son razonablemente correctos y son responsabilidad del emisor.</t>
  </si>
  <si>
    <t>RED MOVIL</t>
  </si>
  <si>
    <t>SISTEMA PARA EL DESARROLLO INTEGRAL DE LA FAMILIA DEL MUNICIPIO COMONFORT, GTO.
ESTADO ANALÍTICO DEL EJERCICIO DEL PRESUPUESTO DE EGRESOS
Clasificación por Objeto del Gasto (Capítulo y Concepto)
Del 1 de Enero al AL 31 de Diciembre del 2019</t>
  </si>
  <si>
    <t>SISTEMA PARA EL DESARROLLO INTEGRAL DE LA FAMILIA DEL MUNICIPIO COMONFORT, GTO.
ESTADO ANALÍTICO DEL EJERCICIO DEL PRESUPUESTO DE EGRESOS
Clasificación Económica (por Tipo de Gasto)
Del 1 de Enero al AL 31 de Diciembre del 2019</t>
  </si>
  <si>
    <t>SISTEMA PARA EL DESARROLLO INTEGRAL DE LA FAMILIA DEL MUNICIPIO COMONFORT, GTO.
ESTADO ANALÍTICO DEL EJERCICIO DEL PRESUPUESTO DE EGRESOS
Clasificación Administrativa
Del 1 de Enero al 31 de Diciembre del 2019</t>
  </si>
  <si>
    <t>SISTEMA PARA EL DESARROLLO INTEGRAL DE LA FAMILIA DEL MUNICIPIO COMONFORT, GTO.
ESTADO ANALÍTICO DEL EJERCICIO DEL PRESUPUESTO DE EGRESOS
Clasificación Funcional (Finalidad y Función)
Del 1 de Enero al 31 de Dicciembre del 2019</t>
  </si>
  <si>
    <t>Gobierno (Federal/Estatal/Municipal) de SISTEMA PARA EL DESARROLLO INTEGRAL DE LA FAMILIA DEL MUNICIPIO COMONFORT, GTO.
Estado Analítico del Ejercicio del Presupuesto de Egresos
Clasificación Administrativa
Del 1 de Enero al 31 de Diciembre del 2019</t>
  </si>
  <si>
    <t>Sector Paraestatal del Gobierno (Federal/Estatal/Municipal) de SISTEMA PARA EL DESARROLLO INTEGRAL DE LA FAMILIA DEL MUNICIPIO COMONFORT, GTO.
Estado Analítico del Ejercicio del Presupuesto de Egresos
Clasificación Administrativa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</si>
</sst>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;\-#,##0.00;&quot; &quot;"/>
    <numFmt numFmtId="166" formatCode="#,##0;\-#,##0;&quot; &quot;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5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9" fillId="0" borderId="14" xfId="0" applyNumberFormat="1" applyFont="1" applyFill="1" applyBorder="1" applyProtection="1">
      <protection locked="0"/>
    </xf>
    <xf numFmtId="0" fontId="5" fillId="0" borderId="0" xfId="0" applyFont="1" applyBorder="1" applyProtection="1"/>
    <xf numFmtId="0" fontId="5" fillId="0" borderId="6" xfId="0" applyFont="1" applyBorder="1" applyProtection="1"/>
    <xf numFmtId="0" fontId="9" fillId="0" borderId="5" xfId="0" applyFont="1" applyFill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9" fillId="0" borderId="8" xfId="0" applyNumberFormat="1" applyFont="1" applyFill="1" applyBorder="1" applyProtection="1">
      <protection locked="0"/>
    </xf>
    <xf numFmtId="0" fontId="5" fillId="0" borderId="3" xfId="9" applyFont="1" applyFill="1" applyBorder="1" applyAlignment="1">
      <alignment horizontal="center" vertical="center"/>
    </xf>
    <xf numFmtId="0" fontId="5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9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5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9" fillId="0" borderId="9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</xf>
    <xf numFmtId="0" fontId="10" fillId="0" borderId="1" xfId="0" applyFont="1" applyBorder="1" applyAlignment="1">
      <alignment horizontal="center" vertical="center" wrapText="1"/>
    </xf>
    <xf numFmtId="4" fontId="5" fillId="0" borderId="15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9" fillId="3" borderId="8" xfId="9" applyNumberFormat="1" applyFont="1" applyFill="1" applyBorder="1" applyAlignment="1">
      <alignment horizontal="center" vertical="center" wrapText="1"/>
    </xf>
    <xf numFmtId="0" fontId="9" fillId="3" borderId="8" xfId="9" applyNumberFormat="1" applyFont="1" applyFill="1" applyBorder="1" applyAlignment="1">
      <alignment horizontal="center" vertical="center" wrapText="1"/>
    </xf>
    <xf numFmtId="4" fontId="9" fillId="4" borderId="8" xfId="9" applyNumberFormat="1" applyFont="1" applyFill="1" applyBorder="1" applyAlignment="1">
      <alignment horizontal="center" vertical="center" wrapText="1"/>
    </xf>
    <xf numFmtId="0" fontId="9" fillId="4" borderId="8" xfId="9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left"/>
      <protection locked="0"/>
    </xf>
    <xf numFmtId="4" fontId="9" fillId="4" borderId="14" xfId="0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5" fillId="0" borderId="4" xfId="0" applyFont="1" applyFill="1" applyBorder="1" applyAlignment="1" applyProtection="1">
      <alignment horizontal="left"/>
    </xf>
    <xf numFmtId="0" fontId="9" fillId="0" borderId="4" xfId="0" applyFont="1" applyFill="1" applyBorder="1" applyProtection="1"/>
    <xf numFmtId="0" fontId="10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0" xfId="8" applyFont="1" applyAlignment="1" applyProtection="1">
      <alignment vertical="top"/>
    </xf>
    <xf numFmtId="4" fontId="0" fillId="0" borderId="0" xfId="0" applyNumberFormat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165" fontId="0" fillId="0" borderId="15" xfId="0" applyNumberFormat="1" applyFill="1" applyBorder="1"/>
    <xf numFmtId="166" fontId="0" fillId="0" borderId="15" xfId="0" applyNumberFormat="1" applyFill="1" applyBorder="1"/>
    <xf numFmtId="0" fontId="11" fillId="2" borderId="9" xfId="9" applyFont="1" applyFill="1" applyBorder="1" applyAlignment="1" applyProtection="1">
      <alignment horizontal="center" vertical="center" wrapText="1"/>
      <protection locked="0"/>
    </xf>
    <xf numFmtId="0" fontId="11" fillId="2" borderId="10" xfId="9" applyFont="1" applyFill="1" applyBorder="1" applyAlignment="1" applyProtection="1">
      <alignment horizontal="center" vertical="center" wrapText="1"/>
      <protection locked="0"/>
    </xf>
    <xf numFmtId="0" fontId="11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4" fontId="9" fillId="3" borderId="13" xfId="9" applyNumberFormat="1" applyFont="1" applyFill="1" applyBorder="1" applyAlignment="1">
      <alignment horizontal="center" vertical="center" wrapText="1"/>
    </xf>
    <xf numFmtId="4" fontId="9" fillId="3" borderId="14" xfId="9" applyNumberFormat="1" applyFont="1" applyFill="1" applyBorder="1" applyAlignment="1">
      <alignment horizontal="center" vertical="center" wrapText="1"/>
    </xf>
    <xf numFmtId="0" fontId="9" fillId="4" borderId="2" xfId="9" applyFont="1" applyFill="1" applyBorder="1" applyAlignment="1">
      <alignment horizontal="center" vertical="center"/>
    </xf>
    <xf numFmtId="0" fontId="9" fillId="4" borderId="3" xfId="9" applyFont="1" applyFill="1" applyBorder="1" applyAlignment="1">
      <alignment horizontal="center" vertical="center"/>
    </xf>
    <xf numFmtId="0" fontId="9" fillId="4" borderId="1" xfId="9" applyFont="1" applyFill="1" applyBorder="1" applyAlignment="1">
      <alignment horizontal="center" vertical="center"/>
    </xf>
    <xf numFmtId="0" fontId="9" fillId="4" borderId="4" xfId="9" applyFont="1" applyFill="1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/>
    </xf>
    <xf numFmtId="0" fontId="9" fillId="4" borderId="7" xfId="9" applyFont="1" applyFill="1" applyBorder="1" applyAlignment="1">
      <alignment horizontal="center" vertical="center"/>
    </xf>
    <xf numFmtId="0" fontId="9" fillId="4" borderId="9" xfId="9" applyFont="1" applyFill="1" applyBorder="1" applyAlignment="1" applyProtection="1">
      <alignment horizontal="center" vertical="center" wrapText="1"/>
      <protection locked="0"/>
    </xf>
    <xf numFmtId="0" fontId="9" fillId="4" borderId="10" xfId="9" applyFont="1" applyFill="1" applyBorder="1" applyAlignment="1" applyProtection="1">
      <alignment horizontal="center" vertical="center" wrapText="1"/>
      <protection locked="0"/>
    </xf>
    <xf numFmtId="0" fontId="9" fillId="4" borderId="11" xfId="9" applyFont="1" applyFill="1" applyBorder="1" applyAlignment="1" applyProtection="1">
      <alignment horizontal="center" vertical="center" wrapText="1"/>
      <protection locked="0"/>
    </xf>
    <xf numFmtId="4" fontId="9" fillId="4" borderId="13" xfId="9" applyNumberFormat="1" applyFont="1" applyFill="1" applyBorder="1" applyAlignment="1">
      <alignment horizontal="center" vertical="center" wrapText="1"/>
    </xf>
    <xf numFmtId="4" fontId="9" fillId="4" borderId="14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/>
    </xf>
    <xf numFmtId="0" fontId="9" fillId="3" borderId="3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7" xfId="9" applyFont="1" applyFill="1" applyBorder="1" applyAlignment="1">
      <alignment horizontal="center" vertical="center"/>
    </xf>
  </cellXfs>
  <cellStyles count="96">
    <cellStyle name="Euro" xfId="1"/>
    <cellStyle name="Millares 2" xfId="2"/>
    <cellStyle name="Millares 2 2" xfId="3"/>
    <cellStyle name="Millares 2 2 2" xfId="17"/>
    <cellStyle name="Millares 2 2 2 2" xfId="41"/>
    <cellStyle name="Millares 2 2 2 2 2" xfId="89"/>
    <cellStyle name="Millares 2 2 2 3" xfId="65"/>
    <cellStyle name="Millares 2 2 3" xfId="25"/>
    <cellStyle name="Millares 2 2 3 2" xfId="73"/>
    <cellStyle name="Millares 2 2 4" xfId="33"/>
    <cellStyle name="Millares 2 2 4 2" xfId="81"/>
    <cellStyle name="Millares 2 2 5" xfId="57"/>
    <cellStyle name="Millares 2 2 6" xfId="49"/>
    <cellStyle name="Millares 2 3" xfId="4"/>
    <cellStyle name="Millares 2 3 2" xfId="18"/>
    <cellStyle name="Millares 2 3 2 2" xfId="42"/>
    <cellStyle name="Millares 2 3 2 2 2" xfId="90"/>
    <cellStyle name="Millares 2 3 2 3" xfId="66"/>
    <cellStyle name="Millares 2 3 3" xfId="26"/>
    <cellStyle name="Millares 2 3 3 2" xfId="74"/>
    <cellStyle name="Millares 2 3 4" xfId="34"/>
    <cellStyle name="Millares 2 3 4 2" xfId="82"/>
    <cellStyle name="Millares 2 3 5" xfId="58"/>
    <cellStyle name="Millares 2 3 6" xfId="50"/>
    <cellStyle name="Millares 2 4" xfId="16"/>
    <cellStyle name="Millares 2 4 2" xfId="40"/>
    <cellStyle name="Millares 2 4 2 2" xfId="88"/>
    <cellStyle name="Millares 2 4 3" xfId="64"/>
    <cellStyle name="Millares 2 5" xfId="24"/>
    <cellStyle name="Millares 2 5 2" xfId="72"/>
    <cellStyle name="Millares 2 6" xfId="32"/>
    <cellStyle name="Millares 2 6 2" xfId="80"/>
    <cellStyle name="Millares 2 7" xfId="56"/>
    <cellStyle name="Millares 2 8" xfId="48"/>
    <cellStyle name="Millares 3" xfId="5"/>
    <cellStyle name="Millares 3 2" xfId="19"/>
    <cellStyle name="Millares 3 2 2" xfId="43"/>
    <cellStyle name="Millares 3 2 2 2" xfId="91"/>
    <cellStyle name="Millares 3 2 3" xfId="67"/>
    <cellStyle name="Millares 3 3" xfId="27"/>
    <cellStyle name="Millares 3 3 2" xfId="75"/>
    <cellStyle name="Millares 3 4" xfId="35"/>
    <cellStyle name="Millares 3 4 2" xfId="83"/>
    <cellStyle name="Millares 3 5" xfId="59"/>
    <cellStyle name="Millares 3 6" xfId="51"/>
    <cellStyle name="Moneda 2" xfId="6"/>
    <cellStyle name="Moneda 2 2" xfId="20"/>
    <cellStyle name="Moneda 2 2 2" xfId="44"/>
    <cellStyle name="Moneda 2 2 2 2" xfId="92"/>
    <cellStyle name="Moneda 2 2 3" xfId="68"/>
    <cellStyle name="Moneda 2 3" xfId="28"/>
    <cellStyle name="Moneda 2 3 2" xfId="76"/>
    <cellStyle name="Moneda 2 4" xfId="36"/>
    <cellStyle name="Moneda 2 4 2" xfId="84"/>
    <cellStyle name="Moneda 2 5" xfId="60"/>
    <cellStyle name="Moneda 2 6" xfId="52"/>
    <cellStyle name="Normal" xfId="0" builtinId="0"/>
    <cellStyle name="Normal 2" xfId="7"/>
    <cellStyle name="Normal 2 2" xfId="8"/>
    <cellStyle name="Normal 2 3" xfId="21"/>
    <cellStyle name="Normal 2 3 2" xfId="45"/>
    <cellStyle name="Normal 2 3 2 2" xfId="93"/>
    <cellStyle name="Normal 2 3 3" xfId="69"/>
    <cellStyle name="Normal 2 4" xfId="29"/>
    <cellStyle name="Normal 2 4 2" xfId="77"/>
    <cellStyle name="Normal 2 5" xfId="37"/>
    <cellStyle name="Normal 2 5 2" xfId="85"/>
    <cellStyle name="Normal 2 6" xfId="61"/>
    <cellStyle name="Normal 2 7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47"/>
    <cellStyle name="Normal 6 2 2 2 2" xfId="95"/>
    <cellStyle name="Normal 6 2 2 3" xfId="71"/>
    <cellStyle name="Normal 6 2 3" xfId="31"/>
    <cellStyle name="Normal 6 2 3 2" xfId="79"/>
    <cellStyle name="Normal 6 2 4" xfId="39"/>
    <cellStyle name="Normal 6 2 4 2" xfId="87"/>
    <cellStyle name="Normal 6 2 5" xfId="63"/>
    <cellStyle name="Normal 6 2 6" xfId="55"/>
    <cellStyle name="Normal 6 3" xfId="22"/>
    <cellStyle name="Normal 6 3 2" xfId="46"/>
    <cellStyle name="Normal 6 3 2 2" xfId="94"/>
    <cellStyle name="Normal 6 3 3" xfId="70"/>
    <cellStyle name="Normal 6 4" xfId="30"/>
    <cellStyle name="Normal 6 4 2" xfId="78"/>
    <cellStyle name="Normal 6 5" xfId="38"/>
    <cellStyle name="Normal 6 5 2" xfId="86"/>
    <cellStyle name="Normal 6 6" xfId="62"/>
    <cellStyle name="Normal 6 7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123825</xdr:rowOff>
    </xdr:from>
    <xdr:to>
      <xdr:col>7</xdr:col>
      <xdr:colOff>533400</xdr:colOff>
      <xdr:row>0</xdr:row>
      <xdr:rowOff>552450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1238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1</xdr:col>
      <xdr:colOff>295275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51435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</xdr:col>
      <xdr:colOff>466725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85725</xdr:rowOff>
    </xdr:from>
    <xdr:to>
      <xdr:col>7</xdr:col>
      <xdr:colOff>857250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552450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85725</xdr:rowOff>
    </xdr:from>
    <xdr:to>
      <xdr:col>7</xdr:col>
      <xdr:colOff>742950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28</xdr:row>
      <xdr:rowOff>85725</xdr:rowOff>
    </xdr:from>
    <xdr:to>
      <xdr:col>7</xdr:col>
      <xdr:colOff>971550</xdr:colOff>
      <xdr:row>28</xdr:row>
      <xdr:rowOff>514350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45434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28</xdr:row>
      <xdr:rowOff>85725</xdr:rowOff>
    </xdr:from>
    <xdr:to>
      <xdr:col>1</xdr:col>
      <xdr:colOff>485775</xdr:colOff>
      <xdr:row>28</xdr:row>
      <xdr:rowOff>504825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4342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42</xdr:row>
      <xdr:rowOff>47625</xdr:rowOff>
    </xdr:from>
    <xdr:to>
      <xdr:col>1</xdr:col>
      <xdr:colOff>438150</xdr:colOff>
      <xdr:row>42</xdr:row>
      <xdr:rowOff>466725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0770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42</xdr:row>
      <xdr:rowOff>95250</xdr:rowOff>
    </xdr:from>
    <xdr:to>
      <xdr:col>7</xdr:col>
      <xdr:colOff>990600</xdr:colOff>
      <xdr:row>42</xdr:row>
      <xdr:rowOff>523875</xdr:rowOff>
    </xdr:to>
    <xdr:pic>
      <xdr:nvPicPr>
        <xdr:cNvPr id="7" name="Imagen 6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71247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abSelected="1" workbookViewId="0">
      <pane ySplit="4" topLeftCell="A5" activePane="bottomLeft" state="frozen"/>
      <selection pane="bottomLeft" sqref="A1:H1"/>
    </sheetView>
  </sheetViews>
  <sheetFormatPr baseColWidth="10" defaultRowHeight="11.25" x14ac:dyDescent="0.2"/>
  <cols>
    <col min="1" max="1" width="5.83203125" style="1" customWidth="1"/>
    <col min="2" max="2" width="62.33203125" style="1" bestFit="1" customWidth="1"/>
    <col min="3" max="3" width="12.6640625" style="1" bestFit="1" customWidth="1"/>
    <col min="4" max="4" width="14.33203125" style="1" bestFit="1" customWidth="1"/>
    <col min="5" max="8" width="12.6640625" style="1" bestFit="1" customWidth="1"/>
    <col min="9" max="16384" width="12" style="1"/>
  </cols>
  <sheetData>
    <row r="1" spans="1:8" ht="50.1" customHeight="1" x14ac:dyDescent="0.2">
      <c r="A1" s="92" t="s">
        <v>145</v>
      </c>
      <c r="B1" s="93"/>
      <c r="C1" s="93"/>
      <c r="D1" s="93"/>
      <c r="E1" s="93"/>
      <c r="F1" s="93"/>
      <c r="G1" s="93"/>
      <c r="H1" s="94"/>
    </row>
    <row r="2" spans="1:8" x14ac:dyDescent="0.2">
      <c r="A2" s="100" t="s">
        <v>54</v>
      </c>
      <c r="B2" s="101"/>
      <c r="C2" s="95" t="s">
        <v>60</v>
      </c>
      <c r="D2" s="96"/>
      <c r="E2" s="96"/>
      <c r="F2" s="96"/>
      <c r="G2" s="97"/>
      <c r="H2" s="98" t="s">
        <v>59</v>
      </c>
    </row>
    <row r="3" spans="1:8" ht="24.95" customHeight="1" x14ac:dyDescent="0.2">
      <c r="A3" s="102"/>
      <c r="B3" s="103"/>
      <c r="C3" s="47" t="s">
        <v>55</v>
      </c>
      <c r="D3" s="47" t="s">
        <v>125</v>
      </c>
      <c r="E3" s="47" t="s">
        <v>56</v>
      </c>
      <c r="F3" s="47" t="s">
        <v>57</v>
      </c>
      <c r="G3" s="47" t="s">
        <v>58</v>
      </c>
      <c r="H3" s="99"/>
    </row>
    <row r="4" spans="1:8" x14ac:dyDescent="0.2">
      <c r="A4" s="104"/>
      <c r="B4" s="105"/>
      <c r="C4" s="48">
        <v>1</v>
      </c>
      <c r="D4" s="48">
        <v>2</v>
      </c>
      <c r="E4" s="48" t="s">
        <v>126</v>
      </c>
      <c r="F4" s="48">
        <v>4</v>
      </c>
      <c r="G4" s="48">
        <v>5</v>
      </c>
      <c r="H4" s="48" t="s">
        <v>127</v>
      </c>
    </row>
    <row r="5" spans="1:8" x14ac:dyDescent="0.2">
      <c r="A5" s="53" t="s">
        <v>61</v>
      </c>
      <c r="B5" s="54"/>
      <c r="C5" s="9">
        <f>SUM(C6:C12)</f>
        <v>14453923.289999999</v>
      </c>
      <c r="D5" s="9">
        <f>SUM(D6:D12)</f>
        <v>317726.32</v>
      </c>
      <c r="E5" s="9">
        <f>C5+D5</f>
        <v>14771649.609999999</v>
      </c>
      <c r="F5" s="9">
        <f>SUM(F6:F12)</f>
        <v>13996065.329999998</v>
      </c>
      <c r="G5" s="9">
        <f>SUM(G6:G12)</f>
        <v>13996065.329999998</v>
      </c>
      <c r="H5" s="9">
        <f>E5-F5</f>
        <v>775584.28000000119</v>
      </c>
    </row>
    <row r="6" spans="1:8" x14ac:dyDescent="0.2">
      <c r="A6" s="44">
        <v>1100</v>
      </c>
      <c r="B6" s="55" t="s">
        <v>70</v>
      </c>
      <c r="C6" s="61">
        <v>3795715.76</v>
      </c>
      <c r="D6" s="89">
        <v>-231269.62</v>
      </c>
      <c r="E6" s="10">
        <f t="shared" ref="E6:E69" si="0">C6+D6</f>
        <v>3564446.1399999997</v>
      </c>
      <c r="F6" s="73">
        <v>3556812.94</v>
      </c>
      <c r="G6" s="73">
        <v>3556812.94</v>
      </c>
      <c r="H6" s="10">
        <f t="shared" ref="H6:H69" si="1">E6-F6</f>
        <v>7633.1999999997206</v>
      </c>
    </row>
    <row r="7" spans="1:8" x14ac:dyDescent="0.2">
      <c r="A7" s="44">
        <v>1200</v>
      </c>
      <c r="B7" s="55" t="s">
        <v>71</v>
      </c>
      <c r="C7" s="61">
        <v>4695483.7300000004</v>
      </c>
      <c r="D7" s="89">
        <v>254859.33</v>
      </c>
      <c r="E7" s="10">
        <f t="shared" si="0"/>
        <v>4950343.0600000005</v>
      </c>
      <c r="F7" s="73">
        <v>4946058.68</v>
      </c>
      <c r="G7" s="73">
        <v>4946058.68</v>
      </c>
      <c r="H7" s="10">
        <f t="shared" si="1"/>
        <v>4284.3800000008196</v>
      </c>
    </row>
    <row r="8" spans="1:8" x14ac:dyDescent="0.2">
      <c r="A8" s="44">
        <v>1300</v>
      </c>
      <c r="B8" s="55" t="s">
        <v>72</v>
      </c>
      <c r="C8" s="61">
        <v>1726907.86</v>
      </c>
      <c r="D8" s="89">
        <v>97949.78</v>
      </c>
      <c r="E8" s="10">
        <f t="shared" si="0"/>
        <v>1824857.6400000001</v>
      </c>
      <c r="F8" s="73">
        <v>1769446.61</v>
      </c>
      <c r="G8" s="73">
        <v>1769446.61</v>
      </c>
      <c r="H8" s="10">
        <f t="shared" si="1"/>
        <v>55411.030000000028</v>
      </c>
    </row>
    <row r="9" spans="1:8" x14ac:dyDescent="0.2">
      <c r="A9" s="44">
        <v>1400</v>
      </c>
      <c r="B9" s="55" t="s">
        <v>35</v>
      </c>
      <c r="C9" s="61">
        <v>1060000</v>
      </c>
      <c r="D9" s="89">
        <v>-401495.67</v>
      </c>
      <c r="E9" s="10">
        <f t="shared" si="0"/>
        <v>658504.33000000007</v>
      </c>
      <c r="F9" s="73">
        <v>43780.15</v>
      </c>
      <c r="G9" s="73">
        <v>43780.15</v>
      </c>
      <c r="H9" s="10">
        <f t="shared" si="1"/>
        <v>614724.18000000005</v>
      </c>
    </row>
    <row r="10" spans="1:8" x14ac:dyDescent="0.2">
      <c r="A10" s="44">
        <v>1500</v>
      </c>
      <c r="B10" s="55" t="s">
        <v>73</v>
      </c>
      <c r="C10" s="61">
        <v>3175815.94</v>
      </c>
      <c r="D10" s="89">
        <v>597682.5</v>
      </c>
      <c r="E10" s="10">
        <f t="shared" si="0"/>
        <v>3773498.44</v>
      </c>
      <c r="F10" s="73">
        <v>3679966.95</v>
      </c>
      <c r="G10" s="73">
        <v>3679966.95</v>
      </c>
      <c r="H10" s="10">
        <f t="shared" si="1"/>
        <v>93531.489999999758</v>
      </c>
    </row>
    <row r="11" spans="1:8" x14ac:dyDescent="0.2">
      <c r="A11" s="44">
        <v>1600</v>
      </c>
      <c r="B11" s="55" t="s">
        <v>36</v>
      </c>
      <c r="C11" s="61">
        <v>0</v>
      </c>
      <c r="D11" s="61">
        <v>0</v>
      </c>
      <c r="E11" s="10">
        <f t="shared" si="0"/>
        <v>0</v>
      </c>
      <c r="F11" s="73">
        <v>0</v>
      </c>
      <c r="G11" s="73">
        <v>0</v>
      </c>
      <c r="H11" s="10">
        <f t="shared" si="1"/>
        <v>0</v>
      </c>
    </row>
    <row r="12" spans="1:8" x14ac:dyDescent="0.2">
      <c r="A12" s="44">
        <v>1700</v>
      </c>
      <c r="B12" s="55" t="s">
        <v>74</v>
      </c>
      <c r="C12" s="61">
        <v>0</v>
      </c>
      <c r="D12" s="61">
        <v>0</v>
      </c>
      <c r="E12" s="10">
        <f t="shared" si="0"/>
        <v>0</v>
      </c>
      <c r="F12" s="73">
        <v>0</v>
      </c>
      <c r="G12" s="73">
        <v>0</v>
      </c>
      <c r="H12" s="10">
        <f t="shared" si="1"/>
        <v>0</v>
      </c>
    </row>
    <row r="13" spans="1:8" x14ac:dyDescent="0.2">
      <c r="A13" s="43" t="s">
        <v>62</v>
      </c>
      <c r="B13" s="56"/>
      <c r="C13" s="10">
        <f>SUM(C14:C22)</f>
        <v>1096682.4300000002</v>
      </c>
      <c r="D13" s="10">
        <f>SUM(D14:D22)</f>
        <v>381371.86999999994</v>
      </c>
      <c r="E13" s="10">
        <f t="shared" si="0"/>
        <v>1478054.3</v>
      </c>
      <c r="F13" s="10">
        <f>SUM(F14:F22)</f>
        <v>1289214.73</v>
      </c>
      <c r="G13" s="10">
        <f>SUM(G14:G22)</f>
        <v>1289214.73</v>
      </c>
      <c r="H13" s="10">
        <f t="shared" si="1"/>
        <v>188839.57000000007</v>
      </c>
    </row>
    <row r="14" spans="1:8" x14ac:dyDescent="0.2">
      <c r="A14" s="44">
        <v>2100</v>
      </c>
      <c r="B14" s="55" t="s">
        <v>75</v>
      </c>
      <c r="C14" s="62">
        <v>238800.33</v>
      </c>
      <c r="D14" s="89">
        <v>208910.65</v>
      </c>
      <c r="E14" s="10">
        <f t="shared" si="0"/>
        <v>447710.98</v>
      </c>
      <c r="F14" s="74">
        <v>383557.38</v>
      </c>
      <c r="G14" s="74">
        <v>383557.38</v>
      </c>
      <c r="H14" s="10">
        <f t="shared" si="1"/>
        <v>64153.599999999977</v>
      </c>
    </row>
    <row r="15" spans="1:8" x14ac:dyDescent="0.2">
      <c r="A15" s="44">
        <v>2200</v>
      </c>
      <c r="B15" s="55" t="s">
        <v>76</v>
      </c>
      <c r="C15" s="62">
        <v>144519.92000000001</v>
      </c>
      <c r="D15" s="89">
        <v>59923.51</v>
      </c>
      <c r="E15" s="10">
        <f t="shared" si="0"/>
        <v>204443.43000000002</v>
      </c>
      <c r="F15" s="74">
        <v>183829.09</v>
      </c>
      <c r="G15" s="74">
        <v>183829.09</v>
      </c>
      <c r="H15" s="10">
        <f t="shared" si="1"/>
        <v>20614.340000000026</v>
      </c>
    </row>
    <row r="16" spans="1:8" x14ac:dyDescent="0.2">
      <c r="A16" s="44">
        <v>2300</v>
      </c>
      <c r="B16" s="55" t="s">
        <v>77</v>
      </c>
      <c r="C16" s="62">
        <v>0</v>
      </c>
      <c r="D16" s="89">
        <v>0</v>
      </c>
      <c r="E16" s="10">
        <f t="shared" si="0"/>
        <v>0</v>
      </c>
      <c r="F16" s="74">
        <v>0</v>
      </c>
      <c r="G16" s="74">
        <v>0</v>
      </c>
      <c r="H16" s="10">
        <f t="shared" si="1"/>
        <v>0</v>
      </c>
    </row>
    <row r="17" spans="1:8" x14ac:dyDescent="0.2">
      <c r="A17" s="44">
        <v>2400</v>
      </c>
      <c r="B17" s="55" t="s">
        <v>78</v>
      </c>
      <c r="C17" s="62">
        <v>71500</v>
      </c>
      <c r="D17" s="89">
        <v>28090.91</v>
      </c>
      <c r="E17" s="10">
        <f t="shared" si="0"/>
        <v>99590.91</v>
      </c>
      <c r="F17" s="74">
        <v>64648.81</v>
      </c>
      <c r="G17" s="74">
        <v>64648.81</v>
      </c>
      <c r="H17" s="10">
        <f t="shared" si="1"/>
        <v>34942.100000000006</v>
      </c>
    </row>
    <row r="18" spans="1:8" x14ac:dyDescent="0.2">
      <c r="A18" s="44">
        <v>2500</v>
      </c>
      <c r="B18" s="55" t="s">
        <v>79</v>
      </c>
      <c r="C18" s="62">
        <v>54169.33</v>
      </c>
      <c r="D18" s="89">
        <v>18034.669999999998</v>
      </c>
      <c r="E18" s="10">
        <f t="shared" si="0"/>
        <v>72204</v>
      </c>
      <c r="F18" s="74">
        <v>46287</v>
      </c>
      <c r="G18" s="74">
        <v>46287</v>
      </c>
      <c r="H18" s="10">
        <f t="shared" si="1"/>
        <v>25917</v>
      </c>
    </row>
    <row r="19" spans="1:8" x14ac:dyDescent="0.2">
      <c r="A19" s="44">
        <v>2600</v>
      </c>
      <c r="B19" s="55" t="s">
        <v>80</v>
      </c>
      <c r="C19" s="62">
        <v>464000</v>
      </c>
      <c r="D19" s="89">
        <v>-4000.32</v>
      </c>
      <c r="E19" s="10">
        <f t="shared" si="0"/>
        <v>459999.68</v>
      </c>
      <c r="F19" s="74">
        <v>445907.73</v>
      </c>
      <c r="G19" s="74">
        <v>445907.73</v>
      </c>
      <c r="H19" s="10">
        <f t="shared" si="1"/>
        <v>14091.950000000012</v>
      </c>
    </row>
    <row r="20" spans="1:8" x14ac:dyDescent="0.2">
      <c r="A20" s="44">
        <v>2700</v>
      </c>
      <c r="B20" s="55" t="s">
        <v>81</v>
      </c>
      <c r="C20" s="62">
        <v>25911.85</v>
      </c>
      <c r="D20" s="89">
        <v>62280.83</v>
      </c>
      <c r="E20" s="10">
        <f t="shared" si="0"/>
        <v>88192.68</v>
      </c>
      <c r="F20" s="74">
        <v>88192.68</v>
      </c>
      <c r="G20" s="74">
        <v>88192.68</v>
      </c>
      <c r="H20" s="10">
        <f t="shared" si="1"/>
        <v>0</v>
      </c>
    </row>
    <row r="21" spans="1:8" x14ac:dyDescent="0.2">
      <c r="A21" s="44">
        <v>2800</v>
      </c>
      <c r="B21" s="55" t="s">
        <v>82</v>
      </c>
      <c r="C21" s="62">
        <v>0</v>
      </c>
      <c r="D21" s="89">
        <v>0</v>
      </c>
      <c r="E21" s="10">
        <f t="shared" si="0"/>
        <v>0</v>
      </c>
      <c r="F21" s="74">
        <v>0</v>
      </c>
      <c r="G21" s="74">
        <v>0</v>
      </c>
      <c r="H21" s="10">
        <f t="shared" si="1"/>
        <v>0</v>
      </c>
    </row>
    <row r="22" spans="1:8" x14ac:dyDescent="0.2">
      <c r="A22" s="44">
        <v>2900</v>
      </c>
      <c r="B22" s="55" t="s">
        <v>83</v>
      </c>
      <c r="C22" s="62">
        <v>97781</v>
      </c>
      <c r="D22" s="89">
        <v>8131.62</v>
      </c>
      <c r="E22" s="10">
        <f t="shared" si="0"/>
        <v>105912.62</v>
      </c>
      <c r="F22" s="74">
        <v>76792.039999999994</v>
      </c>
      <c r="G22" s="74">
        <v>76792.039999999994</v>
      </c>
      <c r="H22" s="10">
        <f t="shared" si="1"/>
        <v>29120.58</v>
      </c>
    </row>
    <row r="23" spans="1:8" x14ac:dyDescent="0.2">
      <c r="A23" s="43" t="s">
        <v>63</v>
      </c>
      <c r="B23" s="56"/>
      <c r="C23" s="10">
        <f>SUM(C24:C32)</f>
        <v>1425076.61</v>
      </c>
      <c r="D23" s="10">
        <f>SUM(D24:D32)</f>
        <v>1370262.42</v>
      </c>
      <c r="E23" s="10">
        <f t="shared" si="0"/>
        <v>2795339.0300000003</v>
      </c>
      <c r="F23" s="10">
        <f>SUM(F24:F32)</f>
        <v>2073843.3199999998</v>
      </c>
      <c r="G23" s="10">
        <f>SUM(G24:G32)</f>
        <v>2057879.3199999998</v>
      </c>
      <c r="H23" s="10">
        <f t="shared" si="1"/>
        <v>721495.71000000043</v>
      </c>
    </row>
    <row r="24" spans="1:8" x14ac:dyDescent="0.2">
      <c r="A24" s="44">
        <v>3100</v>
      </c>
      <c r="B24" s="55" t="s">
        <v>84</v>
      </c>
      <c r="C24" s="63">
        <v>160200</v>
      </c>
      <c r="D24" s="89">
        <v>-443</v>
      </c>
      <c r="E24" s="10">
        <f t="shared" si="0"/>
        <v>159757</v>
      </c>
      <c r="F24" s="75">
        <v>121709.06</v>
      </c>
      <c r="G24" s="75">
        <v>121709.06</v>
      </c>
      <c r="H24" s="10">
        <f t="shared" si="1"/>
        <v>38047.94</v>
      </c>
    </row>
    <row r="25" spans="1:8" x14ac:dyDescent="0.2">
      <c r="A25" s="44">
        <v>3200</v>
      </c>
      <c r="B25" s="55" t="s">
        <v>85</v>
      </c>
      <c r="C25" s="63">
        <v>26500</v>
      </c>
      <c r="D25" s="89">
        <v>79140.399999999994</v>
      </c>
      <c r="E25" s="10">
        <f t="shared" si="0"/>
        <v>105640.4</v>
      </c>
      <c r="F25" s="75">
        <v>86674.6</v>
      </c>
      <c r="G25" s="75">
        <v>86674.6</v>
      </c>
      <c r="H25" s="10">
        <f t="shared" si="1"/>
        <v>18965.799999999988</v>
      </c>
    </row>
    <row r="26" spans="1:8" x14ac:dyDescent="0.2">
      <c r="A26" s="44">
        <v>3300</v>
      </c>
      <c r="B26" s="55" t="s">
        <v>86</v>
      </c>
      <c r="C26" s="63">
        <v>83101.22</v>
      </c>
      <c r="D26" s="89">
        <v>-18208.82</v>
      </c>
      <c r="E26" s="10">
        <f t="shared" si="0"/>
        <v>64892.4</v>
      </c>
      <c r="F26" s="75">
        <v>17898.8</v>
      </c>
      <c r="G26" s="75">
        <v>17898.8</v>
      </c>
      <c r="H26" s="10">
        <f t="shared" si="1"/>
        <v>46993.600000000006</v>
      </c>
    </row>
    <row r="27" spans="1:8" x14ac:dyDescent="0.2">
      <c r="A27" s="44">
        <v>3400</v>
      </c>
      <c r="B27" s="55" t="s">
        <v>87</v>
      </c>
      <c r="C27" s="63">
        <v>151000</v>
      </c>
      <c r="D27" s="89">
        <v>23116.39</v>
      </c>
      <c r="E27" s="10">
        <f t="shared" si="0"/>
        <v>174116.39</v>
      </c>
      <c r="F27" s="75">
        <v>138572.06</v>
      </c>
      <c r="G27" s="75">
        <v>138572.06</v>
      </c>
      <c r="H27" s="10">
        <f t="shared" si="1"/>
        <v>35544.330000000016</v>
      </c>
    </row>
    <row r="28" spans="1:8" x14ac:dyDescent="0.2">
      <c r="A28" s="44">
        <v>3500</v>
      </c>
      <c r="B28" s="55" t="s">
        <v>88</v>
      </c>
      <c r="C28" s="63">
        <v>343040</v>
      </c>
      <c r="D28" s="89">
        <v>652234.99</v>
      </c>
      <c r="E28" s="10">
        <f t="shared" si="0"/>
        <v>995274.99</v>
      </c>
      <c r="F28" s="75">
        <v>849394.11</v>
      </c>
      <c r="G28" s="75">
        <v>849394.11</v>
      </c>
      <c r="H28" s="10">
        <f t="shared" si="1"/>
        <v>145880.88</v>
      </c>
    </row>
    <row r="29" spans="1:8" x14ac:dyDescent="0.2">
      <c r="A29" s="44">
        <v>3600</v>
      </c>
      <c r="B29" s="55" t="s">
        <v>89</v>
      </c>
      <c r="C29" s="63">
        <v>28942.92</v>
      </c>
      <c r="D29" s="89">
        <v>64289.58</v>
      </c>
      <c r="E29" s="10">
        <f t="shared" si="0"/>
        <v>93232.5</v>
      </c>
      <c r="F29" s="75">
        <v>72935.14</v>
      </c>
      <c r="G29" s="75">
        <v>72935.14</v>
      </c>
      <c r="H29" s="10">
        <f t="shared" si="1"/>
        <v>20297.36</v>
      </c>
    </row>
    <row r="30" spans="1:8" x14ac:dyDescent="0.2">
      <c r="A30" s="44">
        <v>3700</v>
      </c>
      <c r="B30" s="55" t="s">
        <v>90</v>
      </c>
      <c r="C30" s="63">
        <v>19000</v>
      </c>
      <c r="D30" s="89">
        <v>-7000</v>
      </c>
      <c r="E30" s="10">
        <f t="shared" si="0"/>
        <v>12000</v>
      </c>
      <c r="F30" s="75">
        <v>0</v>
      </c>
      <c r="G30" s="75">
        <v>0</v>
      </c>
      <c r="H30" s="10">
        <f t="shared" si="1"/>
        <v>12000</v>
      </c>
    </row>
    <row r="31" spans="1:8" x14ac:dyDescent="0.2">
      <c r="A31" s="44">
        <v>3800</v>
      </c>
      <c r="B31" s="55" t="s">
        <v>91</v>
      </c>
      <c r="C31" s="63">
        <v>395567.18</v>
      </c>
      <c r="D31" s="89">
        <v>522057.11</v>
      </c>
      <c r="E31" s="10">
        <f t="shared" si="0"/>
        <v>917624.29</v>
      </c>
      <c r="F31" s="75">
        <v>565490.63</v>
      </c>
      <c r="G31" s="75">
        <v>565490.63</v>
      </c>
      <c r="H31" s="10">
        <f t="shared" si="1"/>
        <v>352133.66000000003</v>
      </c>
    </row>
    <row r="32" spans="1:8" x14ac:dyDescent="0.2">
      <c r="A32" s="44">
        <v>3900</v>
      </c>
      <c r="B32" s="55" t="s">
        <v>19</v>
      </c>
      <c r="C32" s="63">
        <v>217725.29</v>
      </c>
      <c r="D32" s="89">
        <v>55075.77</v>
      </c>
      <c r="E32" s="10">
        <f t="shared" si="0"/>
        <v>272801.06</v>
      </c>
      <c r="F32" s="75">
        <v>221168.92</v>
      </c>
      <c r="G32" s="75">
        <v>205204.92</v>
      </c>
      <c r="H32" s="10">
        <f t="shared" si="1"/>
        <v>51632.139999999985</v>
      </c>
    </row>
    <row r="33" spans="1:8" x14ac:dyDescent="0.2">
      <c r="A33" s="43" t="s">
        <v>64</v>
      </c>
      <c r="B33" s="56"/>
      <c r="C33" s="10">
        <f>SUM(C34:C42)</f>
        <v>888206.66</v>
      </c>
      <c r="D33" s="10">
        <f>SUM(D34:D42)</f>
        <v>-364012</v>
      </c>
      <c r="E33" s="10">
        <f t="shared" si="0"/>
        <v>524194.66000000003</v>
      </c>
      <c r="F33" s="10">
        <f>SUM(F34:F42)</f>
        <v>461835.24</v>
      </c>
      <c r="G33" s="10">
        <f>SUM(G34:G42)</f>
        <v>461835.24</v>
      </c>
      <c r="H33" s="10">
        <f t="shared" si="1"/>
        <v>62359.420000000042</v>
      </c>
    </row>
    <row r="34" spans="1:8" x14ac:dyDescent="0.2">
      <c r="A34" s="44">
        <v>4100</v>
      </c>
      <c r="B34" s="55" t="s">
        <v>92</v>
      </c>
      <c r="C34" s="64">
        <v>608640</v>
      </c>
      <c r="D34" s="89">
        <v>-332452</v>
      </c>
      <c r="E34" s="10">
        <f t="shared" si="0"/>
        <v>276188</v>
      </c>
      <c r="F34" s="76">
        <v>214200</v>
      </c>
      <c r="G34" s="76">
        <v>214200</v>
      </c>
      <c r="H34" s="10">
        <f t="shared" si="1"/>
        <v>61988</v>
      </c>
    </row>
    <row r="35" spans="1:8" x14ac:dyDescent="0.2">
      <c r="A35" s="44">
        <v>4200</v>
      </c>
      <c r="B35" s="55" t="s">
        <v>93</v>
      </c>
      <c r="C35" s="64">
        <v>0</v>
      </c>
      <c r="D35" s="89">
        <v>0</v>
      </c>
      <c r="E35" s="10">
        <f t="shared" si="0"/>
        <v>0</v>
      </c>
      <c r="F35" s="76">
        <v>0</v>
      </c>
      <c r="G35" s="76">
        <v>0</v>
      </c>
      <c r="H35" s="10">
        <f t="shared" si="1"/>
        <v>0</v>
      </c>
    </row>
    <row r="36" spans="1:8" x14ac:dyDescent="0.2">
      <c r="A36" s="44">
        <v>4300</v>
      </c>
      <c r="B36" s="55" t="s">
        <v>94</v>
      </c>
      <c r="C36" s="64">
        <v>0</v>
      </c>
      <c r="D36" s="89">
        <v>0</v>
      </c>
      <c r="E36" s="10">
        <f t="shared" si="0"/>
        <v>0</v>
      </c>
      <c r="F36" s="76">
        <v>0</v>
      </c>
      <c r="G36" s="76">
        <v>0</v>
      </c>
      <c r="H36" s="10">
        <f t="shared" si="1"/>
        <v>0</v>
      </c>
    </row>
    <row r="37" spans="1:8" x14ac:dyDescent="0.2">
      <c r="A37" s="44">
        <v>4400</v>
      </c>
      <c r="B37" s="55" t="s">
        <v>95</v>
      </c>
      <c r="C37" s="64">
        <v>197000</v>
      </c>
      <c r="D37" s="89">
        <v>-31560</v>
      </c>
      <c r="E37" s="10">
        <f t="shared" si="0"/>
        <v>165440</v>
      </c>
      <c r="F37" s="76">
        <v>165068.59</v>
      </c>
      <c r="G37" s="76">
        <v>165068.59</v>
      </c>
      <c r="H37" s="10">
        <f t="shared" si="1"/>
        <v>371.41000000000349</v>
      </c>
    </row>
    <row r="38" spans="1:8" x14ac:dyDescent="0.2">
      <c r="A38" s="44">
        <v>4500</v>
      </c>
      <c r="B38" s="55" t="s">
        <v>41</v>
      </c>
      <c r="C38" s="64">
        <v>82566.66</v>
      </c>
      <c r="D38" s="89">
        <v>0</v>
      </c>
      <c r="E38" s="10">
        <f t="shared" si="0"/>
        <v>82566.66</v>
      </c>
      <c r="F38" s="76">
        <v>82566.649999999994</v>
      </c>
      <c r="G38" s="76">
        <v>82566.649999999994</v>
      </c>
      <c r="H38" s="10">
        <f t="shared" si="1"/>
        <v>1.0000000009313226E-2</v>
      </c>
    </row>
    <row r="39" spans="1:8" x14ac:dyDescent="0.2">
      <c r="A39" s="44">
        <v>4600</v>
      </c>
      <c r="B39" s="55" t="s">
        <v>96</v>
      </c>
      <c r="C39" s="64">
        <v>0</v>
      </c>
      <c r="D39" s="89">
        <v>0</v>
      </c>
      <c r="E39" s="10">
        <f t="shared" si="0"/>
        <v>0</v>
      </c>
      <c r="F39" s="76">
        <v>0</v>
      </c>
      <c r="G39" s="76">
        <v>0</v>
      </c>
      <c r="H39" s="10">
        <f t="shared" si="1"/>
        <v>0</v>
      </c>
    </row>
    <row r="40" spans="1:8" x14ac:dyDescent="0.2">
      <c r="A40" s="44">
        <v>4700</v>
      </c>
      <c r="B40" s="55" t="s">
        <v>97</v>
      </c>
      <c r="C40" s="64">
        <v>0</v>
      </c>
      <c r="D40" s="89">
        <v>0</v>
      </c>
      <c r="E40" s="10">
        <f t="shared" si="0"/>
        <v>0</v>
      </c>
      <c r="F40" s="76">
        <v>0</v>
      </c>
      <c r="G40" s="76">
        <v>0</v>
      </c>
      <c r="H40" s="10">
        <f t="shared" si="1"/>
        <v>0</v>
      </c>
    </row>
    <row r="41" spans="1:8" x14ac:dyDescent="0.2">
      <c r="A41" s="44">
        <v>4800</v>
      </c>
      <c r="B41" s="55" t="s">
        <v>37</v>
      </c>
      <c r="C41" s="64">
        <v>0</v>
      </c>
      <c r="D41" s="89">
        <v>0</v>
      </c>
      <c r="E41" s="10">
        <f t="shared" si="0"/>
        <v>0</v>
      </c>
      <c r="F41" s="76">
        <v>0</v>
      </c>
      <c r="G41" s="76">
        <v>0</v>
      </c>
      <c r="H41" s="10">
        <f t="shared" si="1"/>
        <v>0</v>
      </c>
    </row>
    <row r="42" spans="1:8" x14ac:dyDescent="0.2">
      <c r="A42" s="44">
        <v>4900</v>
      </c>
      <c r="B42" s="55" t="s">
        <v>98</v>
      </c>
      <c r="C42" s="64">
        <v>0</v>
      </c>
      <c r="D42" s="89">
        <v>0</v>
      </c>
      <c r="E42" s="10">
        <f t="shared" si="0"/>
        <v>0</v>
      </c>
      <c r="F42" s="76">
        <v>0</v>
      </c>
      <c r="G42" s="76">
        <v>0</v>
      </c>
      <c r="H42" s="10">
        <f t="shared" si="1"/>
        <v>0</v>
      </c>
    </row>
    <row r="43" spans="1:8" x14ac:dyDescent="0.2">
      <c r="A43" s="43" t="s">
        <v>65</v>
      </c>
      <c r="B43" s="56"/>
      <c r="C43" s="10">
        <f>SUM(C44:C52)</f>
        <v>224312.41999999998</v>
      </c>
      <c r="D43" s="10">
        <f>SUM(D44:D52)</f>
        <v>166620.68</v>
      </c>
      <c r="E43" s="10">
        <f t="shared" si="0"/>
        <v>390933.1</v>
      </c>
      <c r="F43" s="10">
        <f>SUM(F44:F52)</f>
        <v>370933.1</v>
      </c>
      <c r="G43" s="10">
        <f>SUM(G44:G52)</f>
        <v>370933.1</v>
      </c>
      <c r="H43" s="10">
        <f t="shared" si="1"/>
        <v>20000</v>
      </c>
    </row>
    <row r="44" spans="1:8" x14ac:dyDescent="0.2">
      <c r="A44" s="44">
        <v>5100</v>
      </c>
      <c r="B44" s="55" t="s">
        <v>99</v>
      </c>
      <c r="C44" s="65">
        <v>105000</v>
      </c>
      <c r="D44" s="90">
        <v>13754.1</v>
      </c>
      <c r="E44" s="10">
        <f t="shared" si="0"/>
        <v>118754.1</v>
      </c>
      <c r="F44" s="77">
        <v>98754.1</v>
      </c>
      <c r="G44" s="77">
        <v>98754.1</v>
      </c>
      <c r="H44" s="10">
        <f t="shared" si="1"/>
        <v>20000</v>
      </c>
    </row>
    <row r="45" spans="1:8" x14ac:dyDescent="0.2">
      <c r="A45" s="44">
        <v>5200</v>
      </c>
      <c r="B45" s="55" t="s">
        <v>100</v>
      </c>
      <c r="C45" s="65">
        <v>0</v>
      </c>
      <c r="D45" s="90">
        <v>6780</v>
      </c>
      <c r="E45" s="10">
        <f t="shared" si="0"/>
        <v>6780</v>
      </c>
      <c r="F45" s="77">
        <v>6780</v>
      </c>
      <c r="G45" s="77">
        <v>6780</v>
      </c>
      <c r="H45" s="10">
        <f t="shared" si="1"/>
        <v>0</v>
      </c>
    </row>
    <row r="46" spans="1:8" x14ac:dyDescent="0.2">
      <c r="A46" s="44">
        <v>5300</v>
      </c>
      <c r="B46" s="55" t="s">
        <v>101</v>
      </c>
      <c r="C46" s="65">
        <v>0</v>
      </c>
      <c r="D46" s="91">
        <v>0</v>
      </c>
      <c r="E46" s="10">
        <f t="shared" si="0"/>
        <v>0</v>
      </c>
      <c r="F46" s="77">
        <v>0</v>
      </c>
      <c r="G46" s="77">
        <v>0</v>
      </c>
      <c r="H46" s="10">
        <f t="shared" si="1"/>
        <v>0</v>
      </c>
    </row>
    <row r="47" spans="1:8" x14ac:dyDescent="0.2">
      <c r="A47" s="44">
        <v>5400</v>
      </c>
      <c r="B47" s="55" t="s">
        <v>102</v>
      </c>
      <c r="C47" s="65">
        <v>119312.42</v>
      </c>
      <c r="D47" s="90">
        <v>132087.57999999999</v>
      </c>
      <c r="E47" s="10">
        <f t="shared" si="0"/>
        <v>251400</v>
      </c>
      <c r="F47" s="77">
        <v>251400</v>
      </c>
      <c r="G47" s="77">
        <v>251400</v>
      </c>
      <c r="H47" s="10">
        <f t="shared" si="1"/>
        <v>0</v>
      </c>
    </row>
    <row r="48" spans="1:8" x14ac:dyDescent="0.2">
      <c r="A48" s="44">
        <v>5500</v>
      </c>
      <c r="B48" s="55" t="s">
        <v>103</v>
      </c>
      <c r="C48" s="65">
        <v>0</v>
      </c>
      <c r="D48" s="91">
        <v>0</v>
      </c>
      <c r="E48" s="10">
        <f t="shared" si="0"/>
        <v>0</v>
      </c>
      <c r="F48" s="77">
        <v>0</v>
      </c>
      <c r="G48" s="77">
        <v>0</v>
      </c>
      <c r="H48" s="10">
        <f t="shared" si="1"/>
        <v>0</v>
      </c>
    </row>
    <row r="49" spans="1:8" x14ac:dyDescent="0.2">
      <c r="A49" s="44">
        <v>5600</v>
      </c>
      <c r="B49" s="55" t="s">
        <v>104</v>
      </c>
      <c r="C49" s="65">
        <v>0</v>
      </c>
      <c r="D49" s="90">
        <v>13999</v>
      </c>
      <c r="E49" s="10">
        <f t="shared" si="0"/>
        <v>13999</v>
      </c>
      <c r="F49" s="77">
        <v>13999</v>
      </c>
      <c r="G49" s="77">
        <v>13999</v>
      </c>
      <c r="H49" s="10">
        <f t="shared" si="1"/>
        <v>0</v>
      </c>
    </row>
    <row r="50" spans="1:8" x14ac:dyDescent="0.2">
      <c r="A50" s="44">
        <v>5700</v>
      </c>
      <c r="B50" s="55" t="s">
        <v>105</v>
      </c>
      <c r="C50" s="65">
        <v>0</v>
      </c>
      <c r="D50" s="91">
        <v>0</v>
      </c>
      <c r="E50" s="10">
        <f t="shared" si="0"/>
        <v>0</v>
      </c>
      <c r="F50" s="77">
        <v>0</v>
      </c>
      <c r="G50" s="77">
        <v>0</v>
      </c>
      <c r="H50" s="10">
        <f t="shared" si="1"/>
        <v>0</v>
      </c>
    </row>
    <row r="51" spans="1:8" x14ac:dyDescent="0.2">
      <c r="A51" s="44">
        <v>5800</v>
      </c>
      <c r="B51" s="55" t="s">
        <v>106</v>
      </c>
      <c r="C51" s="65">
        <v>0</v>
      </c>
      <c r="D51" s="91">
        <v>0</v>
      </c>
      <c r="E51" s="10">
        <f t="shared" si="0"/>
        <v>0</v>
      </c>
      <c r="F51" s="77">
        <v>0</v>
      </c>
      <c r="G51" s="77">
        <v>0</v>
      </c>
      <c r="H51" s="10">
        <f t="shared" si="1"/>
        <v>0</v>
      </c>
    </row>
    <row r="52" spans="1:8" x14ac:dyDescent="0.2">
      <c r="A52" s="44">
        <v>5900</v>
      </c>
      <c r="B52" s="55" t="s">
        <v>107</v>
      </c>
      <c r="C52" s="65">
        <v>0</v>
      </c>
      <c r="D52" s="91">
        <v>0</v>
      </c>
      <c r="E52" s="10">
        <f t="shared" si="0"/>
        <v>0</v>
      </c>
      <c r="F52" s="77">
        <v>0</v>
      </c>
      <c r="G52" s="77">
        <v>0</v>
      </c>
      <c r="H52" s="10">
        <f t="shared" si="1"/>
        <v>0</v>
      </c>
    </row>
    <row r="53" spans="1:8" x14ac:dyDescent="0.2">
      <c r="A53" s="43" t="s">
        <v>66</v>
      </c>
      <c r="B53" s="56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44">
        <v>6100</v>
      </c>
      <c r="B54" s="55" t="s">
        <v>108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44">
        <v>6200</v>
      </c>
      <c r="B55" s="55" t="s">
        <v>109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44">
        <v>6300</v>
      </c>
      <c r="B56" s="55" t="s">
        <v>110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43" t="s">
        <v>67</v>
      </c>
      <c r="B57" s="56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44">
        <v>7100</v>
      </c>
      <c r="B58" s="55" t="s">
        <v>111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44">
        <v>7200</v>
      </c>
      <c r="B59" s="55" t="s">
        <v>112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44">
        <v>7300</v>
      </c>
      <c r="B60" s="55" t="s">
        <v>113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44">
        <v>7400</v>
      </c>
      <c r="B61" s="55" t="s">
        <v>114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44">
        <v>7500</v>
      </c>
      <c r="B62" s="55" t="s">
        <v>115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44">
        <v>7600</v>
      </c>
      <c r="B63" s="55" t="s">
        <v>116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44">
        <v>7900</v>
      </c>
      <c r="B64" s="55" t="s">
        <v>117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10" x14ac:dyDescent="0.2">
      <c r="A65" s="43" t="s">
        <v>68</v>
      </c>
      <c r="B65" s="56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10" x14ac:dyDescent="0.2">
      <c r="A66" s="44">
        <v>8100</v>
      </c>
      <c r="B66" s="55" t="s">
        <v>38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10" x14ac:dyDescent="0.2">
      <c r="A67" s="44">
        <v>8300</v>
      </c>
      <c r="B67" s="55" t="s">
        <v>39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10" x14ac:dyDescent="0.2">
      <c r="A68" s="44">
        <v>8500</v>
      </c>
      <c r="B68" s="55" t="s">
        <v>40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10" x14ac:dyDescent="0.2">
      <c r="A69" s="43" t="s">
        <v>69</v>
      </c>
      <c r="B69" s="56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10" x14ac:dyDescent="0.2">
      <c r="A70" s="44">
        <v>9100</v>
      </c>
      <c r="B70" s="55" t="s">
        <v>118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10" x14ac:dyDescent="0.2">
      <c r="A71" s="44">
        <v>9200</v>
      </c>
      <c r="B71" s="55" t="s">
        <v>119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10" x14ac:dyDescent="0.2">
      <c r="A72" s="44">
        <v>9300</v>
      </c>
      <c r="B72" s="55" t="s">
        <v>120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10" x14ac:dyDescent="0.2">
      <c r="A73" s="44">
        <v>9400</v>
      </c>
      <c r="B73" s="55" t="s">
        <v>121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10" x14ac:dyDescent="0.2">
      <c r="A74" s="44">
        <v>9500</v>
      </c>
      <c r="B74" s="55" t="s">
        <v>122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10" x14ac:dyDescent="0.2">
      <c r="A75" s="44">
        <v>9600</v>
      </c>
      <c r="B75" s="55" t="s">
        <v>123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10" x14ac:dyDescent="0.2">
      <c r="A76" s="57">
        <v>9900</v>
      </c>
      <c r="B76" s="58" t="s">
        <v>124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10" x14ac:dyDescent="0.2">
      <c r="A77" s="7"/>
      <c r="B77" s="8" t="s">
        <v>53</v>
      </c>
      <c r="C77" s="12">
        <f t="shared" ref="C77:H77" si="4">SUM(C5+C13+C23+C33+C43+C53+C57+C65+C69)</f>
        <v>18088201.41</v>
      </c>
      <c r="D77" s="12">
        <f t="shared" si="4"/>
        <v>1871969.2899999998</v>
      </c>
      <c r="E77" s="12">
        <f t="shared" si="4"/>
        <v>19960170.700000003</v>
      </c>
      <c r="F77" s="12">
        <f t="shared" si="4"/>
        <v>18191891.719999999</v>
      </c>
      <c r="G77" s="12">
        <f t="shared" si="4"/>
        <v>18175927.719999999</v>
      </c>
      <c r="H77" s="12">
        <f t="shared" si="4"/>
        <v>1768278.9800000018</v>
      </c>
      <c r="J77" s="60"/>
    </row>
    <row r="78" spans="1:10" x14ac:dyDescent="0.2">
      <c r="A78" s="59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D22" sqref="D2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92" t="s">
        <v>146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3"/>
      <c r="C5" s="16"/>
      <c r="D5" s="16"/>
      <c r="E5" s="16"/>
      <c r="F5" s="16"/>
      <c r="G5" s="16"/>
      <c r="H5" s="16"/>
    </row>
    <row r="6" spans="1:8" x14ac:dyDescent="0.2">
      <c r="A6" s="5"/>
      <c r="B6" s="13" t="s">
        <v>0</v>
      </c>
      <c r="C6" s="67">
        <v>17781322.329999998</v>
      </c>
      <c r="D6" s="78">
        <v>1705348.61</v>
      </c>
      <c r="E6" s="45">
        <f>C6+D6</f>
        <v>19486670.939999998</v>
      </c>
      <c r="F6" s="79">
        <v>17738391.969999999</v>
      </c>
      <c r="G6" s="80">
        <v>17722427.969999999</v>
      </c>
      <c r="H6" s="45">
        <f>E6-F6</f>
        <v>1748278.9699999988</v>
      </c>
    </row>
    <row r="7" spans="1:8" x14ac:dyDescent="0.2">
      <c r="A7" s="5"/>
      <c r="B7" s="13"/>
      <c r="C7" s="67"/>
      <c r="D7" s="78"/>
      <c r="E7" s="45"/>
      <c r="F7" s="79"/>
      <c r="G7" s="80"/>
      <c r="H7" s="45"/>
    </row>
    <row r="8" spans="1:8" x14ac:dyDescent="0.2">
      <c r="A8" s="5"/>
      <c r="B8" s="13" t="s">
        <v>1</v>
      </c>
      <c r="C8" s="67">
        <v>224312.42</v>
      </c>
      <c r="D8" s="78">
        <v>166620.68</v>
      </c>
      <c r="E8" s="45">
        <f>C8+D8</f>
        <v>390933.1</v>
      </c>
      <c r="F8" s="79">
        <v>370933.1</v>
      </c>
      <c r="G8" s="80">
        <v>370933.1</v>
      </c>
      <c r="H8" s="45">
        <f>E8-F8</f>
        <v>20000</v>
      </c>
    </row>
    <row r="9" spans="1:8" x14ac:dyDescent="0.2">
      <c r="A9" s="5"/>
      <c r="B9" s="13"/>
      <c r="C9" s="67"/>
      <c r="D9" s="67"/>
      <c r="E9" s="45"/>
      <c r="F9" s="79"/>
      <c r="G9" s="80"/>
      <c r="H9" s="45"/>
    </row>
    <row r="10" spans="1:8" x14ac:dyDescent="0.2">
      <c r="A10" s="5"/>
      <c r="B10" s="13" t="s">
        <v>2</v>
      </c>
      <c r="C10" s="67">
        <v>0</v>
      </c>
      <c r="D10" s="67">
        <v>0</v>
      </c>
      <c r="E10" s="45">
        <f>C10+D10</f>
        <v>0</v>
      </c>
      <c r="F10" s="79">
        <v>0</v>
      </c>
      <c r="G10" s="80">
        <v>0</v>
      </c>
      <c r="H10" s="45">
        <f>E10-F10</f>
        <v>0</v>
      </c>
    </row>
    <row r="11" spans="1:8" x14ac:dyDescent="0.2">
      <c r="A11" s="5"/>
      <c r="B11" s="13"/>
      <c r="C11" s="67"/>
      <c r="D11" s="67"/>
      <c r="E11" s="45"/>
      <c r="F11" s="79"/>
      <c r="G11" s="80"/>
      <c r="H11" s="45"/>
    </row>
    <row r="12" spans="1:8" x14ac:dyDescent="0.2">
      <c r="A12" s="5"/>
      <c r="B12" s="13" t="s">
        <v>41</v>
      </c>
      <c r="C12" s="67">
        <v>82566.66</v>
      </c>
      <c r="D12" s="67">
        <v>0</v>
      </c>
      <c r="E12" s="45">
        <f>C12+D12</f>
        <v>82566.66</v>
      </c>
      <c r="F12" s="79">
        <v>82566.649999999994</v>
      </c>
      <c r="G12" s="80">
        <v>82566.649999999994</v>
      </c>
      <c r="H12" s="45">
        <f>E12-F12</f>
        <v>1.0000000009313226E-2</v>
      </c>
    </row>
    <row r="13" spans="1:8" x14ac:dyDescent="0.2">
      <c r="A13" s="5"/>
      <c r="B13" s="13"/>
      <c r="C13" s="67"/>
      <c r="D13" s="67"/>
      <c r="E13" s="45"/>
      <c r="F13" s="68"/>
      <c r="G13" s="68"/>
      <c r="H13" s="45"/>
    </row>
    <row r="14" spans="1:8" x14ac:dyDescent="0.2">
      <c r="A14" s="5"/>
      <c r="B14" s="13" t="s">
        <v>38</v>
      </c>
      <c r="C14" s="67">
        <v>0</v>
      </c>
      <c r="D14" s="67">
        <v>0</v>
      </c>
      <c r="E14" s="45">
        <f>C14+D14</f>
        <v>0</v>
      </c>
      <c r="F14" s="68">
        <v>0</v>
      </c>
      <c r="G14" s="68">
        <v>0</v>
      </c>
      <c r="H14" s="45">
        <f>E14-F14</f>
        <v>0</v>
      </c>
    </row>
    <row r="15" spans="1:8" x14ac:dyDescent="0.2">
      <c r="A15" s="6"/>
      <c r="B15" s="14"/>
      <c r="C15" s="66"/>
      <c r="D15" s="66"/>
      <c r="E15" s="46"/>
      <c r="F15" s="46"/>
      <c r="G15" s="46"/>
      <c r="H15" s="46"/>
    </row>
    <row r="16" spans="1:8" x14ac:dyDescent="0.2">
      <c r="A16" s="15"/>
      <c r="B16" s="51" t="s">
        <v>53</v>
      </c>
      <c r="C16" s="52">
        <f>SUM(C6+C8+C10+C12+C14)</f>
        <v>18088201.41</v>
      </c>
      <c r="D16" s="52">
        <f>SUM(D6+D8+D10+D12+D14)</f>
        <v>1871969.29</v>
      </c>
      <c r="E16" s="52">
        <f>SUM(E6+E8+E10+E12+E14)</f>
        <v>19960170.699999999</v>
      </c>
      <c r="F16" s="52">
        <f t="shared" ref="F16:H16" si="0">SUM(F6+F8+F10+F12+F14)</f>
        <v>18191891.719999999</v>
      </c>
      <c r="G16" s="52">
        <f t="shared" si="0"/>
        <v>18175927.719999999</v>
      </c>
      <c r="H16" s="52">
        <f t="shared" si="0"/>
        <v>1768278.9799999988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opLeftCell="A13" workbookViewId="0">
      <selection activeCell="C38" sqref="C3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92" t="s">
        <v>147</v>
      </c>
      <c r="B1" s="93"/>
      <c r="C1" s="93"/>
      <c r="D1" s="93"/>
      <c r="E1" s="93"/>
      <c r="F1" s="93"/>
      <c r="G1" s="93"/>
      <c r="H1" s="94"/>
    </row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A3" s="111" t="s">
        <v>54</v>
      </c>
      <c r="B3" s="112"/>
      <c r="C3" s="95" t="s">
        <v>60</v>
      </c>
      <c r="D3" s="96"/>
      <c r="E3" s="96"/>
      <c r="F3" s="96"/>
      <c r="G3" s="97"/>
      <c r="H3" s="98" t="s">
        <v>59</v>
      </c>
    </row>
    <row r="4" spans="1:8" ht="24.95" customHeight="1" x14ac:dyDescent="0.2">
      <c r="A4" s="113"/>
      <c r="B4" s="114"/>
      <c r="C4" s="47" t="s">
        <v>55</v>
      </c>
      <c r="D4" s="47" t="s">
        <v>125</v>
      </c>
      <c r="E4" s="47" t="s">
        <v>56</v>
      </c>
      <c r="F4" s="47" t="s">
        <v>57</v>
      </c>
      <c r="G4" s="47" t="s">
        <v>58</v>
      </c>
      <c r="H4" s="99"/>
    </row>
    <row r="5" spans="1:8" x14ac:dyDescent="0.2">
      <c r="A5" s="115"/>
      <c r="B5" s="116"/>
      <c r="C5" s="48">
        <v>1</v>
      </c>
      <c r="D5" s="48">
        <v>2</v>
      </c>
      <c r="E5" s="48" t="s">
        <v>126</v>
      </c>
      <c r="F5" s="48">
        <v>4</v>
      </c>
      <c r="G5" s="48">
        <v>5</v>
      </c>
      <c r="H5" s="48" t="s">
        <v>127</v>
      </c>
    </row>
    <row r="6" spans="1:8" x14ac:dyDescent="0.2">
      <c r="A6" s="23"/>
      <c r="B6" s="19"/>
      <c r="C6" s="31"/>
      <c r="D6" s="31"/>
      <c r="E6" s="31"/>
      <c r="F6" s="31"/>
      <c r="G6" s="31"/>
      <c r="H6" s="31"/>
    </row>
    <row r="7" spans="1:8" x14ac:dyDescent="0.2">
      <c r="A7" s="81" t="s">
        <v>128</v>
      </c>
      <c r="B7" s="17"/>
      <c r="C7" s="82">
        <v>937662.48</v>
      </c>
      <c r="D7" s="82">
        <v>117092.13</v>
      </c>
      <c r="E7" s="10">
        <f>C7+D7</f>
        <v>1054754.6099999999</v>
      </c>
      <c r="F7" s="83">
        <v>1024219.52</v>
      </c>
      <c r="G7" s="83">
        <v>1023080.65</v>
      </c>
      <c r="H7" s="10">
        <f>E7-F7</f>
        <v>30535.089999999851</v>
      </c>
    </row>
    <row r="8" spans="1:8" x14ac:dyDescent="0.2">
      <c r="A8" s="81" t="s">
        <v>129</v>
      </c>
      <c r="B8" s="17"/>
      <c r="C8" s="82">
        <v>1335217.94</v>
      </c>
      <c r="D8" s="82">
        <v>-34392.050000000003</v>
      </c>
      <c r="E8" s="10">
        <f t="shared" ref="E8:E14" si="0">C8+D8</f>
        <v>1300825.8899999999</v>
      </c>
      <c r="F8" s="83">
        <v>1215880.93</v>
      </c>
      <c r="G8" s="83">
        <v>1214747</v>
      </c>
      <c r="H8" s="10">
        <f t="shared" ref="H8:H14" si="1">E8-F8</f>
        <v>84944.959999999963</v>
      </c>
    </row>
    <row r="9" spans="1:8" x14ac:dyDescent="0.2">
      <c r="A9" s="81" t="s">
        <v>130</v>
      </c>
      <c r="B9" s="17"/>
      <c r="C9" s="82">
        <v>389743.42</v>
      </c>
      <c r="D9" s="82">
        <v>-30880.71</v>
      </c>
      <c r="E9" s="10">
        <f t="shared" si="0"/>
        <v>358862.70999999996</v>
      </c>
      <c r="F9" s="83">
        <v>338797.5</v>
      </c>
      <c r="G9" s="83">
        <v>338469.66</v>
      </c>
      <c r="H9" s="10">
        <f t="shared" si="1"/>
        <v>20065.209999999963</v>
      </c>
    </row>
    <row r="10" spans="1:8" x14ac:dyDescent="0.2">
      <c r="A10" s="81" t="s">
        <v>131</v>
      </c>
      <c r="B10" s="17"/>
      <c r="C10" s="82">
        <v>1449312.11</v>
      </c>
      <c r="D10" s="82">
        <v>133910.28</v>
      </c>
      <c r="E10" s="10">
        <f t="shared" si="0"/>
        <v>1583222.3900000001</v>
      </c>
      <c r="F10" s="83">
        <v>1535308.48</v>
      </c>
      <c r="G10" s="83">
        <v>1533311.95</v>
      </c>
      <c r="H10" s="10">
        <f t="shared" si="1"/>
        <v>47913.910000000149</v>
      </c>
    </row>
    <row r="11" spans="1:8" x14ac:dyDescent="0.2">
      <c r="A11" s="81" t="s">
        <v>132</v>
      </c>
      <c r="B11" s="17"/>
      <c r="C11" s="82">
        <v>1096095.28</v>
      </c>
      <c r="D11" s="82">
        <v>-302131.18</v>
      </c>
      <c r="E11" s="10">
        <f t="shared" si="0"/>
        <v>793964.10000000009</v>
      </c>
      <c r="F11" s="83">
        <v>786782.7</v>
      </c>
      <c r="G11" s="83">
        <v>785641.88</v>
      </c>
      <c r="H11" s="10">
        <f t="shared" si="1"/>
        <v>7181.4000000001397</v>
      </c>
    </row>
    <row r="12" spans="1:8" x14ac:dyDescent="0.2">
      <c r="A12" s="81" t="s">
        <v>133</v>
      </c>
      <c r="B12" s="17"/>
      <c r="C12" s="82">
        <v>658025.56999999995</v>
      </c>
      <c r="D12" s="82">
        <v>-243932.77</v>
      </c>
      <c r="E12" s="10">
        <f t="shared" si="0"/>
        <v>414092.79999999993</v>
      </c>
      <c r="F12" s="83">
        <v>395580.15</v>
      </c>
      <c r="G12" s="83">
        <v>395304.76</v>
      </c>
      <c r="H12" s="10">
        <f t="shared" si="1"/>
        <v>18512.649999999907</v>
      </c>
    </row>
    <row r="13" spans="1:8" s="70" customFormat="1" x14ac:dyDescent="0.2">
      <c r="A13" s="81" t="s">
        <v>144</v>
      </c>
      <c r="B13" s="72"/>
      <c r="C13" s="82">
        <v>194760.04</v>
      </c>
      <c r="D13" s="82">
        <v>-194760.04</v>
      </c>
      <c r="E13" s="71">
        <v>0</v>
      </c>
      <c r="F13" s="83">
        <v>0</v>
      </c>
      <c r="G13" s="83">
        <v>0</v>
      </c>
      <c r="H13" s="71">
        <v>0</v>
      </c>
    </row>
    <row r="14" spans="1:8" x14ac:dyDescent="0.2">
      <c r="A14" s="81" t="s">
        <v>134</v>
      </c>
      <c r="B14" s="17"/>
      <c r="C14" s="82">
        <v>887296.59</v>
      </c>
      <c r="D14" s="82">
        <v>136383.92000000001</v>
      </c>
      <c r="E14" s="10">
        <f t="shared" si="0"/>
        <v>1023680.51</v>
      </c>
      <c r="F14" s="83">
        <v>1011357.73</v>
      </c>
      <c r="G14" s="83">
        <v>1010116.05</v>
      </c>
      <c r="H14" s="10">
        <f t="shared" si="1"/>
        <v>12322.780000000028</v>
      </c>
    </row>
    <row r="15" spans="1:8" x14ac:dyDescent="0.2">
      <c r="A15" s="81" t="s">
        <v>135</v>
      </c>
      <c r="B15" s="17"/>
      <c r="C15" s="82">
        <v>650065.89</v>
      </c>
      <c r="D15" s="82">
        <v>-56233.34</v>
      </c>
      <c r="E15" s="10">
        <f t="shared" ref="E15" si="2">C15+D15</f>
        <v>593832.55000000005</v>
      </c>
      <c r="F15" s="83">
        <v>562357.59</v>
      </c>
      <c r="G15" s="83">
        <v>561816.27</v>
      </c>
      <c r="H15" s="10">
        <f t="shared" ref="H15" si="3">E15-F15</f>
        <v>31474.960000000079</v>
      </c>
    </row>
    <row r="16" spans="1:8" x14ac:dyDescent="0.2">
      <c r="A16" s="81" t="s">
        <v>136</v>
      </c>
      <c r="B16" s="17"/>
      <c r="C16" s="82">
        <v>940368.87</v>
      </c>
      <c r="D16" s="82">
        <v>115115.25</v>
      </c>
      <c r="E16" s="10">
        <f t="shared" ref="E16" si="4">C16+D16</f>
        <v>1055484.1200000001</v>
      </c>
      <c r="F16" s="83">
        <v>1044590.61</v>
      </c>
      <c r="G16" s="83">
        <v>1043432.61</v>
      </c>
      <c r="H16" s="10">
        <f t="shared" ref="H16" si="5">E16-F16</f>
        <v>10893.510000000126</v>
      </c>
    </row>
    <row r="17" spans="1:11" x14ac:dyDescent="0.2">
      <c r="A17" s="81" t="s">
        <v>137</v>
      </c>
      <c r="B17" s="17"/>
      <c r="C17" s="82">
        <v>1886738.36</v>
      </c>
      <c r="D17" s="82">
        <v>287983.73</v>
      </c>
      <c r="E17" s="10">
        <f t="shared" ref="E17" si="6">C17+D17</f>
        <v>2174722.09</v>
      </c>
      <c r="F17" s="83">
        <v>2083716.36</v>
      </c>
      <c r="G17" s="83">
        <v>2081009.59</v>
      </c>
      <c r="H17" s="10">
        <f t="shared" ref="H17" si="7">E17-F17</f>
        <v>91005.729999999749</v>
      </c>
    </row>
    <row r="18" spans="1:11" x14ac:dyDescent="0.2">
      <c r="A18" s="81" t="s">
        <v>138</v>
      </c>
      <c r="B18" s="17"/>
      <c r="C18" s="82">
        <v>389580.86</v>
      </c>
      <c r="D18" s="82">
        <v>-5741.55</v>
      </c>
      <c r="E18" s="10">
        <f t="shared" ref="E18" si="8">C18+D18</f>
        <v>383839.31</v>
      </c>
      <c r="F18" s="83">
        <v>379466.5</v>
      </c>
      <c r="G18" s="83">
        <v>379007.52</v>
      </c>
      <c r="H18" s="10">
        <f t="shared" ref="H18" si="9">E18-F18</f>
        <v>4372.8099999999977</v>
      </c>
    </row>
    <row r="19" spans="1:11" x14ac:dyDescent="0.2">
      <c r="A19" s="81" t="s">
        <v>139</v>
      </c>
      <c r="B19" s="17"/>
      <c r="C19" s="82">
        <v>82566.66</v>
      </c>
      <c r="D19" s="82">
        <v>0</v>
      </c>
      <c r="E19" s="10">
        <f t="shared" ref="E19" si="10">C19+D19</f>
        <v>82566.66</v>
      </c>
      <c r="F19" s="83">
        <v>82566.649999999994</v>
      </c>
      <c r="G19" s="83">
        <v>82566.649999999994</v>
      </c>
      <c r="H19" s="10">
        <f t="shared" ref="H19" si="11">E19-F19</f>
        <v>1.0000000009313226E-2</v>
      </c>
    </row>
    <row r="20" spans="1:11" x14ac:dyDescent="0.2">
      <c r="A20" s="81" t="s">
        <v>140</v>
      </c>
      <c r="B20" s="17"/>
      <c r="C20" s="82">
        <v>1640375.42</v>
      </c>
      <c r="D20" s="82">
        <v>-86715.11</v>
      </c>
      <c r="E20" s="10">
        <f t="shared" ref="E20" si="12">C20+D20</f>
        <v>1553660.3099999998</v>
      </c>
      <c r="F20" s="83">
        <v>1388537.44</v>
      </c>
      <c r="G20" s="83">
        <v>1387141.8</v>
      </c>
      <c r="H20" s="10">
        <f t="shared" ref="H20" si="13">E20-F20</f>
        <v>165122.86999999988</v>
      </c>
    </row>
    <row r="21" spans="1:11" x14ac:dyDescent="0.2">
      <c r="A21" s="81" t="s">
        <v>141</v>
      </c>
      <c r="B21" s="17"/>
      <c r="C21" s="82">
        <v>5550391.9199999999</v>
      </c>
      <c r="D21" s="82">
        <v>1798324.88</v>
      </c>
      <c r="E21" s="10">
        <f t="shared" ref="E21" si="14">C21+D21</f>
        <v>7348716.7999999998</v>
      </c>
      <c r="F21" s="83">
        <v>6123753.6200000001</v>
      </c>
      <c r="G21" s="83">
        <v>6121564.3499999996</v>
      </c>
      <c r="H21" s="10">
        <f t="shared" ref="H21" si="15">E21-F21</f>
        <v>1224963.1799999997</v>
      </c>
    </row>
    <row r="22" spans="1:11" x14ac:dyDescent="0.2">
      <c r="A22" s="81" t="s">
        <v>142</v>
      </c>
      <c r="B22" s="17"/>
      <c r="C22" s="82">
        <v>0</v>
      </c>
      <c r="D22" s="82">
        <v>237945.85</v>
      </c>
      <c r="E22" s="10">
        <f t="shared" ref="E22" si="16">C22+D22</f>
        <v>237945.85</v>
      </c>
      <c r="F22" s="83">
        <v>218975.94</v>
      </c>
      <c r="G22" s="83">
        <v>218716.98</v>
      </c>
      <c r="H22" s="10">
        <f t="shared" ref="H22" si="17">E22-F22</f>
        <v>18969.910000000003</v>
      </c>
    </row>
    <row r="23" spans="1:11" x14ac:dyDescent="0.2">
      <c r="A23" s="4"/>
      <c r="B23" s="17"/>
      <c r="C23" s="10"/>
      <c r="D23" s="69"/>
      <c r="E23" s="10"/>
      <c r="F23" s="69"/>
      <c r="G23" s="69"/>
      <c r="H23" s="10"/>
    </row>
    <row r="24" spans="1:11" x14ac:dyDescent="0.2">
      <c r="A24" s="4"/>
      <c r="B24" s="17"/>
      <c r="C24" s="10"/>
      <c r="D24" s="10"/>
      <c r="E24" s="10"/>
      <c r="F24" s="10"/>
      <c r="G24" s="10"/>
      <c r="H24" s="10"/>
    </row>
    <row r="25" spans="1:11" x14ac:dyDescent="0.2">
      <c r="A25" s="4"/>
      <c r="B25" s="20"/>
      <c r="C25" s="11"/>
      <c r="D25" s="11"/>
      <c r="E25" s="11"/>
      <c r="F25" s="11"/>
      <c r="G25" s="11"/>
      <c r="H25" s="11"/>
    </row>
    <row r="26" spans="1:11" x14ac:dyDescent="0.2">
      <c r="A26" s="21"/>
      <c r="B26" s="42" t="s">
        <v>53</v>
      </c>
      <c r="C26" s="18">
        <f t="shared" ref="C26:H26" si="18">SUM(C7:C25)</f>
        <v>18088201.409999996</v>
      </c>
      <c r="D26" s="18">
        <f t="shared" si="18"/>
        <v>1871969.29</v>
      </c>
      <c r="E26" s="18">
        <f t="shared" si="18"/>
        <v>19960170.700000003</v>
      </c>
      <c r="F26" s="18">
        <f t="shared" si="18"/>
        <v>18191891.720000003</v>
      </c>
      <c r="G26" s="18">
        <f t="shared" si="18"/>
        <v>18175927.720000003</v>
      </c>
      <c r="H26" s="18">
        <f t="shared" si="18"/>
        <v>1768278.9799999995</v>
      </c>
      <c r="I26" s="60"/>
      <c r="K26" s="60"/>
    </row>
    <row r="29" spans="1:11" ht="45" customHeight="1" x14ac:dyDescent="0.2">
      <c r="A29" s="92" t="s">
        <v>149</v>
      </c>
      <c r="B29" s="93"/>
      <c r="C29" s="93"/>
      <c r="D29" s="93"/>
      <c r="E29" s="93"/>
      <c r="F29" s="93"/>
      <c r="G29" s="93"/>
      <c r="H29" s="94"/>
    </row>
    <row r="31" spans="1:11" x14ac:dyDescent="0.2">
      <c r="A31" s="111" t="s">
        <v>54</v>
      </c>
      <c r="B31" s="112"/>
      <c r="C31" s="106" t="s">
        <v>60</v>
      </c>
      <c r="D31" s="107"/>
      <c r="E31" s="107"/>
      <c r="F31" s="107"/>
      <c r="G31" s="108"/>
      <c r="H31" s="109" t="s">
        <v>59</v>
      </c>
    </row>
    <row r="32" spans="1:11" ht="22.5" x14ac:dyDescent="0.2">
      <c r="A32" s="113"/>
      <c r="B32" s="114"/>
      <c r="C32" s="49" t="s">
        <v>55</v>
      </c>
      <c r="D32" s="49" t="s">
        <v>125</v>
      </c>
      <c r="E32" s="49" t="s">
        <v>56</v>
      </c>
      <c r="F32" s="49" t="s">
        <v>57</v>
      </c>
      <c r="G32" s="49" t="s">
        <v>58</v>
      </c>
      <c r="H32" s="110"/>
    </row>
    <row r="33" spans="1:8" x14ac:dyDescent="0.2">
      <c r="A33" s="115"/>
      <c r="B33" s="116"/>
      <c r="C33" s="50">
        <v>1</v>
      </c>
      <c r="D33" s="50">
        <v>2</v>
      </c>
      <c r="E33" s="50" t="s">
        <v>126</v>
      </c>
      <c r="F33" s="50">
        <v>4</v>
      </c>
      <c r="G33" s="50">
        <v>5</v>
      </c>
      <c r="H33" s="50" t="s">
        <v>127</v>
      </c>
    </row>
    <row r="34" spans="1:8" x14ac:dyDescent="0.2">
      <c r="A34" s="23"/>
      <c r="B34" s="24"/>
      <c r="C34" s="28"/>
      <c r="D34" s="28"/>
      <c r="E34" s="28"/>
      <c r="F34" s="28"/>
      <c r="G34" s="28"/>
      <c r="H34" s="28"/>
    </row>
    <row r="35" spans="1:8" x14ac:dyDescent="0.2">
      <c r="A35" s="4" t="s">
        <v>8</v>
      </c>
      <c r="B35" s="2"/>
      <c r="C35" s="29">
        <v>0</v>
      </c>
      <c r="D35" s="29">
        <v>0</v>
      </c>
      <c r="E35" s="29">
        <f>C35+D35</f>
        <v>0</v>
      </c>
      <c r="F35" s="29">
        <v>0</v>
      </c>
      <c r="G35" s="29">
        <v>0</v>
      </c>
      <c r="H35" s="29">
        <f>E35-F35</f>
        <v>0</v>
      </c>
    </row>
    <row r="36" spans="1:8" x14ac:dyDescent="0.2">
      <c r="A36" s="4" t="s">
        <v>9</v>
      </c>
      <c r="B36" s="2"/>
      <c r="C36" s="29">
        <v>0</v>
      </c>
      <c r="D36" s="29">
        <v>0</v>
      </c>
      <c r="E36" s="29">
        <f t="shared" ref="E36:E38" si="19">C36+D36</f>
        <v>0</v>
      </c>
      <c r="F36" s="29">
        <v>0</v>
      </c>
      <c r="G36" s="29">
        <v>0</v>
      </c>
      <c r="H36" s="29">
        <f t="shared" ref="H36:H38" si="20">E36-F36</f>
        <v>0</v>
      </c>
    </row>
    <row r="37" spans="1:8" x14ac:dyDescent="0.2">
      <c r="A37" s="4" t="s">
        <v>10</v>
      </c>
      <c r="B37" s="2"/>
      <c r="C37" s="29">
        <v>0</v>
      </c>
      <c r="D37" s="29">
        <v>0</v>
      </c>
      <c r="E37" s="29">
        <f t="shared" si="19"/>
        <v>0</v>
      </c>
      <c r="F37" s="29">
        <v>0</v>
      </c>
      <c r="G37" s="29">
        <v>0</v>
      </c>
      <c r="H37" s="29">
        <f t="shared" si="20"/>
        <v>0</v>
      </c>
    </row>
    <row r="38" spans="1:8" x14ac:dyDescent="0.2">
      <c r="A38" s="4" t="s">
        <v>11</v>
      </c>
      <c r="B38" s="2"/>
      <c r="C38" s="29">
        <v>0</v>
      </c>
      <c r="D38" s="29">
        <v>0</v>
      </c>
      <c r="E38" s="29">
        <f t="shared" si="19"/>
        <v>0</v>
      </c>
      <c r="F38" s="29">
        <v>0</v>
      </c>
      <c r="G38" s="29">
        <v>0</v>
      </c>
      <c r="H38" s="29">
        <f t="shared" si="20"/>
        <v>0</v>
      </c>
    </row>
    <row r="39" spans="1:8" x14ac:dyDescent="0.2">
      <c r="A39" s="4"/>
      <c r="B39" s="2"/>
      <c r="C39" s="30"/>
      <c r="D39" s="30"/>
      <c r="E39" s="30"/>
      <c r="F39" s="30"/>
      <c r="G39" s="30"/>
      <c r="H39" s="30"/>
    </row>
    <row r="40" spans="1:8" x14ac:dyDescent="0.2">
      <c r="A40" s="21"/>
      <c r="B40" s="42" t="s">
        <v>53</v>
      </c>
      <c r="C40" s="18">
        <f>SUM(C35:C39)</f>
        <v>0</v>
      </c>
      <c r="D40" s="18">
        <f>SUM(D35:D39)</f>
        <v>0</v>
      </c>
      <c r="E40" s="18">
        <f>SUM(E35:E38)</f>
        <v>0</v>
      </c>
      <c r="F40" s="18">
        <f>SUM(F35:F38)</f>
        <v>0</v>
      </c>
      <c r="G40" s="18">
        <f>SUM(G35:G38)</f>
        <v>0</v>
      </c>
      <c r="H40" s="18">
        <f>SUM(H35:H38)</f>
        <v>0</v>
      </c>
    </row>
    <row r="43" spans="1:8" ht="45" customHeight="1" x14ac:dyDescent="0.2">
      <c r="A43" s="92" t="s">
        <v>150</v>
      </c>
      <c r="B43" s="93"/>
      <c r="C43" s="93"/>
      <c r="D43" s="93"/>
      <c r="E43" s="93"/>
      <c r="F43" s="93"/>
      <c r="G43" s="93"/>
      <c r="H43" s="94"/>
    </row>
    <row r="44" spans="1:8" x14ac:dyDescent="0.2">
      <c r="A44" s="111" t="s">
        <v>54</v>
      </c>
      <c r="B44" s="112"/>
      <c r="C44" s="106" t="s">
        <v>60</v>
      </c>
      <c r="D44" s="107"/>
      <c r="E44" s="107"/>
      <c r="F44" s="107"/>
      <c r="G44" s="108"/>
      <c r="H44" s="109" t="s">
        <v>59</v>
      </c>
    </row>
    <row r="45" spans="1:8" ht="22.5" x14ac:dyDescent="0.2">
      <c r="A45" s="113"/>
      <c r="B45" s="114"/>
      <c r="C45" s="49" t="s">
        <v>55</v>
      </c>
      <c r="D45" s="49" t="s">
        <v>125</v>
      </c>
      <c r="E45" s="49" t="s">
        <v>56</v>
      </c>
      <c r="F45" s="49" t="s">
        <v>57</v>
      </c>
      <c r="G45" s="49" t="s">
        <v>58</v>
      </c>
      <c r="H45" s="110"/>
    </row>
    <row r="46" spans="1:8" x14ac:dyDescent="0.2">
      <c r="A46" s="115"/>
      <c r="B46" s="116"/>
      <c r="C46" s="50">
        <v>1</v>
      </c>
      <c r="D46" s="50">
        <v>2</v>
      </c>
      <c r="E46" s="50" t="s">
        <v>126</v>
      </c>
      <c r="F46" s="50">
        <v>4</v>
      </c>
      <c r="G46" s="50">
        <v>5</v>
      </c>
      <c r="H46" s="50" t="s">
        <v>127</v>
      </c>
    </row>
    <row r="47" spans="1:8" x14ac:dyDescent="0.2">
      <c r="A47" s="23"/>
      <c r="B47" s="24"/>
      <c r="C47" s="28"/>
      <c r="D47" s="28"/>
      <c r="E47" s="28"/>
      <c r="F47" s="28"/>
      <c r="G47" s="28"/>
      <c r="H47" s="28"/>
    </row>
    <row r="48" spans="1:8" ht="22.5" x14ac:dyDescent="0.2">
      <c r="A48" s="4"/>
      <c r="B48" s="26" t="s">
        <v>13</v>
      </c>
      <c r="C48" s="29">
        <v>18088201.409999996</v>
      </c>
      <c r="D48" s="29">
        <v>1962062.9900000002</v>
      </c>
      <c r="E48" s="29">
        <v>20050264.400000002</v>
      </c>
      <c r="F48" s="29">
        <v>13004115.020000001</v>
      </c>
      <c r="G48" s="29">
        <v>12998715.020000001</v>
      </c>
      <c r="H48" s="29">
        <f>E48-F48</f>
        <v>7046149.3800000008</v>
      </c>
    </row>
    <row r="49" spans="1:8" x14ac:dyDescent="0.2">
      <c r="A49" s="4"/>
      <c r="B49" s="26"/>
      <c r="C49" s="29"/>
      <c r="D49" s="29"/>
      <c r="E49" s="29"/>
      <c r="F49" s="29"/>
      <c r="G49" s="29"/>
      <c r="H49" s="29"/>
    </row>
    <row r="50" spans="1:8" x14ac:dyDescent="0.2">
      <c r="A50" s="4"/>
      <c r="B50" s="26" t="s">
        <v>12</v>
      </c>
      <c r="C50" s="29">
        <v>0</v>
      </c>
      <c r="D50" s="29">
        <v>0</v>
      </c>
      <c r="E50" s="29">
        <f>C50+D50</f>
        <v>0</v>
      </c>
      <c r="F50" s="29">
        <v>0</v>
      </c>
      <c r="G50" s="29">
        <v>0</v>
      </c>
      <c r="H50" s="29">
        <f>E50-F50</f>
        <v>0</v>
      </c>
    </row>
    <row r="51" spans="1:8" x14ac:dyDescent="0.2">
      <c r="A51" s="4"/>
      <c r="B51" s="26"/>
      <c r="C51" s="29"/>
      <c r="D51" s="29"/>
      <c r="E51" s="29"/>
      <c r="F51" s="29"/>
      <c r="G51" s="29"/>
      <c r="H51" s="29"/>
    </row>
    <row r="52" spans="1:8" ht="22.5" x14ac:dyDescent="0.2">
      <c r="A52" s="4"/>
      <c r="B52" s="26" t="s">
        <v>14</v>
      </c>
      <c r="C52" s="29">
        <v>0</v>
      </c>
      <c r="D52" s="29">
        <v>0</v>
      </c>
      <c r="E52" s="29">
        <f>C52+D52</f>
        <v>0</v>
      </c>
      <c r="F52" s="29">
        <v>0</v>
      </c>
      <c r="G52" s="29">
        <v>0</v>
      </c>
      <c r="H52" s="29">
        <f>E52-F52</f>
        <v>0</v>
      </c>
    </row>
    <row r="53" spans="1:8" x14ac:dyDescent="0.2">
      <c r="A53" s="4"/>
      <c r="B53" s="26"/>
      <c r="C53" s="29"/>
      <c r="D53" s="29"/>
      <c r="E53" s="29"/>
      <c r="F53" s="29"/>
      <c r="G53" s="29"/>
      <c r="H53" s="29"/>
    </row>
    <row r="54" spans="1:8" ht="22.5" x14ac:dyDescent="0.2">
      <c r="A54" s="4"/>
      <c r="B54" s="26" t="s">
        <v>26</v>
      </c>
      <c r="C54" s="29">
        <v>0</v>
      </c>
      <c r="D54" s="29">
        <v>0</v>
      </c>
      <c r="E54" s="29">
        <f>C54+D54</f>
        <v>0</v>
      </c>
      <c r="F54" s="29">
        <v>0</v>
      </c>
      <c r="G54" s="29">
        <v>0</v>
      </c>
      <c r="H54" s="29">
        <f>E54-F54</f>
        <v>0</v>
      </c>
    </row>
    <row r="55" spans="1:8" x14ac:dyDescent="0.2">
      <c r="A55" s="4"/>
      <c r="B55" s="26"/>
      <c r="C55" s="29"/>
      <c r="D55" s="29"/>
      <c r="E55" s="29"/>
      <c r="F55" s="29"/>
      <c r="G55" s="29"/>
      <c r="H55" s="29"/>
    </row>
    <row r="56" spans="1:8" ht="22.5" x14ac:dyDescent="0.2">
      <c r="A56" s="4"/>
      <c r="B56" s="26" t="s">
        <v>27</v>
      </c>
      <c r="C56" s="29">
        <v>0</v>
      </c>
      <c r="D56" s="29">
        <v>0</v>
      </c>
      <c r="E56" s="29">
        <f>C56+D56</f>
        <v>0</v>
      </c>
      <c r="F56" s="29">
        <v>0</v>
      </c>
      <c r="G56" s="29">
        <v>0</v>
      </c>
      <c r="H56" s="29">
        <f>E56-F56</f>
        <v>0</v>
      </c>
    </row>
    <row r="57" spans="1:8" x14ac:dyDescent="0.2">
      <c r="A57" s="4"/>
      <c r="B57" s="26"/>
      <c r="C57" s="29"/>
      <c r="D57" s="29"/>
      <c r="E57" s="29"/>
      <c r="F57" s="29"/>
      <c r="G57" s="29"/>
      <c r="H57" s="29"/>
    </row>
    <row r="58" spans="1:8" ht="22.5" x14ac:dyDescent="0.2">
      <c r="A58" s="4"/>
      <c r="B58" s="26" t="s">
        <v>34</v>
      </c>
      <c r="C58" s="29">
        <v>0</v>
      </c>
      <c r="D58" s="29">
        <v>0</v>
      </c>
      <c r="E58" s="29">
        <f>C58+D58</f>
        <v>0</v>
      </c>
      <c r="F58" s="29">
        <v>0</v>
      </c>
      <c r="G58" s="29">
        <v>0</v>
      </c>
      <c r="H58" s="29">
        <f>E58-F58</f>
        <v>0</v>
      </c>
    </row>
    <row r="59" spans="1:8" x14ac:dyDescent="0.2">
      <c r="A59" s="4"/>
      <c r="B59" s="26"/>
      <c r="C59" s="29"/>
      <c r="D59" s="29"/>
      <c r="E59" s="29"/>
      <c r="F59" s="29"/>
      <c r="G59" s="29"/>
      <c r="H59" s="29"/>
    </row>
    <row r="60" spans="1:8" x14ac:dyDescent="0.2">
      <c r="A60" s="4"/>
      <c r="B60" s="26" t="s">
        <v>15</v>
      </c>
      <c r="C60" s="29">
        <v>0</v>
      </c>
      <c r="D60" s="29">
        <v>0</v>
      </c>
      <c r="E60" s="29">
        <f>C60+D60</f>
        <v>0</v>
      </c>
      <c r="F60" s="29">
        <v>0</v>
      </c>
      <c r="G60" s="29">
        <v>0</v>
      </c>
      <c r="H60" s="29">
        <f>E60-F60</f>
        <v>0</v>
      </c>
    </row>
    <row r="61" spans="1:8" x14ac:dyDescent="0.2">
      <c r="A61" s="25"/>
      <c r="B61" s="27"/>
      <c r="C61" s="30"/>
      <c r="D61" s="30"/>
      <c r="E61" s="30"/>
      <c r="F61" s="30"/>
      <c r="G61" s="30"/>
      <c r="H61" s="30"/>
    </row>
    <row r="62" spans="1:8" x14ac:dyDescent="0.2">
      <c r="A62" s="21"/>
      <c r="B62" s="42" t="s">
        <v>53</v>
      </c>
      <c r="C62" s="18">
        <f t="shared" ref="C62:H62" si="21">SUM(C48:C60)</f>
        <v>18088201.409999996</v>
      </c>
      <c r="D62" s="18">
        <f t="shared" si="21"/>
        <v>1962062.9900000002</v>
      </c>
      <c r="E62" s="18">
        <f t="shared" si="21"/>
        <v>20050264.400000002</v>
      </c>
      <c r="F62" s="18">
        <f t="shared" si="21"/>
        <v>13004115.020000001</v>
      </c>
      <c r="G62" s="18">
        <f t="shared" si="21"/>
        <v>12998715.020000001</v>
      </c>
      <c r="H62" s="18">
        <f t="shared" si="21"/>
        <v>7046149.3800000008</v>
      </c>
    </row>
  </sheetData>
  <sheetProtection formatCells="0" formatColumns="0" formatRows="0" insertRows="0" deleteRows="0" autoFilter="0"/>
  <mergeCells count="12">
    <mergeCell ref="A1:H1"/>
    <mergeCell ref="A3:B5"/>
    <mergeCell ref="A29:H29"/>
    <mergeCell ref="A31:B33"/>
    <mergeCell ref="C3:G3"/>
    <mergeCell ref="H3:H4"/>
    <mergeCell ref="A43:H43"/>
    <mergeCell ref="A44:B46"/>
    <mergeCell ref="C44:G44"/>
    <mergeCell ref="H44:H45"/>
    <mergeCell ref="C31:G31"/>
    <mergeCell ref="H31:H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92" t="s">
        <v>148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39"/>
      <c r="B5" s="40"/>
      <c r="C5" s="9"/>
      <c r="D5" s="9"/>
      <c r="E5" s="9"/>
      <c r="F5" s="9"/>
      <c r="G5" s="9"/>
      <c r="H5" s="9"/>
    </row>
    <row r="6" spans="1:8" x14ac:dyDescent="0.2">
      <c r="A6" s="36" t="s">
        <v>16</v>
      </c>
      <c r="B6" s="34"/>
      <c r="C6" s="10">
        <f t="shared" ref="C6:H6" si="0">SUM(C7:C14)</f>
        <v>9504558.1899999995</v>
      </c>
      <c r="D6" s="10">
        <f t="shared" si="0"/>
        <v>1567779.65</v>
      </c>
      <c r="E6" s="10">
        <f t="shared" si="0"/>
        <v>11072337.84</v>
      </c>
      <c r="F6" s="10">
        <f t="shared" si="0"/>
        <v>9645206.959999999</v>
      </c>
      <c r="G6" s="10">
        <f t="shared" si="0"/>
        <v>9639064.2700000014</v>
      </c>
      <c r="H6" s="10">
        <f t="shared" si="0"/>
        <v>1427130.8799999994</v>
      </c>
    </row>
    <row r="7" spans="1:8" x14ac:dyDescent="0.2">
      <c r="A7" s="33"/>
      <c r="B7" s="37" t="s">
        <v>42</v>
      </c>
      <c r="C7" s="84">
        <v>0</v>
      </c>
      <c r="D7" s="86">
        <v>0</v>
      </c>
      <c r="E7" s="10">
        <f>C7+D7</f>
        <v>0</v>
      </c>
      <c r="F7" s="88">
        <v>0</v>
      </c>
      <c r="G7" s="88">
        <v>0</v>
      </c>
      <c r="H7" s="10">
        <f>E7-F7</f>
        <v>0</v>
      </c>
    </row>
    <row r="8" spans="1:8" x14ac:dyDescent="0.2">
      <c r="A8" s="33"/>
      <c r="B8" s="37" t="s">
        <v>17</v>
      </c>
      <c r="C8" s="84">
        <v>2036464.15</v>
      </c>
      <c r="D8" s="86">
        <v>-187015.93</v>
      </c>
      <c r="E8" s="10">
        <f t="shared" ref="E8:E14" si="1">C8+D8</f>
        <v>1849448.22</v>
      </c>
      <c r="F8" s="88">
        <v>1831373.31</v>
      </c>
      <c r="G8" s="88">
        <v>1829074.49</v>
      </c>
      <c r="H8" s="10">
        <f t="shared" ref="H8:H14" si="2">E8-F8</f>
        <v>18074.909999999916</v>
      </c>
    </row>
    <row r="9" spans="1:8" x14ac:dyDescent="0.2">
      <c r="A9" s="33"/>
      <c r="B9" s="37" t="s">
        <v>43</v>
      </c>
      <c r="C9" s="84">
        <v>5550391.9199999999</v>
      </c>
      <c r="D9" s="86">
        <v>1798324.88</v>
      </c>
      <c r="E9" s="10">
        <f t="shared" si="1"/>
        <v>7348716.7999999998</v>
      </c>
      <c r="F9" s="88">
        <v>6123753.6200000001</v>
      </c>
      <c r="G9" s="88">
        <v>6121564.3499999996</v>
      </c>
      <c r="H9" s="10">
        <f t="shared" si="2"/>
        <v>1224963.1799999997</v>
      </c>
    </row>
    <row r="10" spans="1:8" x14ac:dyDescent="0.2">
      <c r="A10" s="33"/>
      <c r="B10" s="37" t="s">
        <v>3</v>
      </c>
      <c r="C10" s="84">
        <v>0</v>
      </c>
      <c r="D10" s="86">
        <v>0</v>
      </c>
      <c r="E10" s="10">
        <f t="shared" si="1"/>
        <v>0</v>
      </c>
      <c r="F10" s="88">
        <v>0</v>
      </c>
      <c r="G10" s="88">
        <v>0</v>
      </c>
      <c r="H10" s="10">
        <f t="shared" si="2"/>
        <v>0</v>
      </c>
    </row>
    <row r="11" spans="1:8" x14ac:dyDescent="0.2">
      <c r="A11" s="33"/>
      <c r="B11" s="37" t="s">
        <v>23</v>
      </c>
      <c r="C11" s="84">
        <v>1640375.42</v>
      </c>
      <c r="D11" s="86">
        <v>-86715.11</v>
      </c>
      <c r="E11" s="10">
        <f t="shared" si="1"/>
        <v>1553660.3099999998</v>
      </c>
      <c r="F11" s="88">
        <v>1388537.44</v>
      </c>
      <c r="G11" s="88">
        <v>1387141.8</v>
      </c>
      <c r="H11" s="10">
        <f t="shared" si="2"/>
        <v>165122.86999999988</v>
      </c>
    </row>
    <row r="12" spans="1:8" x14ac:dyDescent="0.2">
      <c r="A12" s="33"/>
      <c r="B12" s="37" t="s">
        <v>18</v>
      </c>
      <c r="C12" s="84">
        <v>0</v>
      </c>
      <c r="D12" s="86">
        <v>0</v>
      </c>
      <c r="E12" s="10">
        <f t="shared" si="1"/>
        <v>0</v>
      </c>
      <c r="F12" s="88">
        <v>0</v>
      </c>
      <c r="G12" s="88">
        <v>0</v>
      </c>
      <c r="H12" s="10">
        <f t="shared" si="2"/>
        <v>0</v>
      </c>
    </row>
    <row r="13" spans="1:8" x14ac:dyDescent="0.2">
      <c r="A13" s="33"/>
      <c r="B13" s="37" t="s">
        <v>44</v>
      </c>
      <c r="C13" s="84">
        <v>0</v>
      </c>
      <c r="D13" s="86">
        <v>0</v>
      </c>
      <c r="E13" s="10">
        <f t="shared" si="1"/>
        <v>0</v>
      </c>
      <c r="F13" s="88">
        <v>0</v>
      </c>
      <c r="G13" s="88">
        <v>0</v>
      </c>
      <c r="H13" s="10">
        <f t="shared" si="2"/>
        <v>0</v>
      </c>
    </row>
    <row r="14" spans="1:8" x14ac:dyDescent="0.2">
      <c r="A14" s="33"/>
      <c r="B14" s="37" t="s">
        <v>19</v>
      </c>
      <c r="C14" s="84">
        <v>277326.7</v>
      </c>
      <c r="D14" s="86">
        <v>43185.81</v>
      </c>
      <c r="E14" s="10">
        <f t="shared" si="1"/>
        <v>320512.51</v>
      </c>
      <c r="F14" s="88">
        <v>301542.59000000003</v>
      </c>
      <c r="G14" s="88">
        <v>301283.63</v>
      </c>
      <c r="H14" s="10">
        <f t="shared" si="2"/>
        <v>18969.919999999984</v>
      </c>
    </row>
    <row r="15" spans="1:8" x14ac:dyDescent="0.2">
      <c r="A15" s="35"/>
      <c r="B15" s="37"/>
      <c r="C15" s="10"/>
      <c r="D15" s="10"/>
      <c r="E15" s="10"/>
      <c r="F15" s="10"/>
      <c r="G15" s="10"/>
      <c r="H15" s="10"/>
    </row>
    <row r="16" spans="1:8" x14ac:dyDescent="0.2">
      <c r="A16" s="36" t="s">
        <v>20</v>
      </c>
      <c r="B16" s="38"/>
      <c r="C16" s="10">
        <f t="shared" ref="C16:H16" si="3">SUM(C17:C23)</f>
        <v>8583643.2200000007</v>
      </c>
      <c r="D16" s="10">
        <f t="shared" si="3"/>
        <v>304189.6399999999</v>
      </c>
      <c r="E16" s="10">
        <f t="shared" si="3"/>
        <v>8887832.8599999994</v>
      </c>
      <c r="F16" s="10">
        <f t="shared" si="3"/>
        <v>8546684.7599999998</v>
      </c>
      <c r="G16" s="10">
        <f t="shared" si="3"/>
        <v>8536863.4499999993</v>
      </c>
      <c r="H16" s="10">
        <f t="shared" si="3"/>
        <v>341148.10000000033</v>
      </c>
    </row>
    <row r="17" spans="1:8" x14ac:dyDescent="0.2">
      <c r="A17" s="33"/>
      <c r="B17" s="37" t="s">
        <v>45</v>
      </c>
      <c r="C17" s="85">
        <v>0</v>
      </c>
      <c r="D17" s="87">
        <v>0</v>
      </c>
      <c r="E17" s="10">
        <f>C17+D17</f>
        <v>0</v>
      </c>
      <c r="F17" s="89">
        <v>0</v>
      </c>
      <c r="G17" s="89">
        <v>0</v>
      </c>
      <c r="H17" s="10">
        <f t="shared" ref="H17:H23" si="4">E17-F17</f>
        <v>0</v>
      </c>
    </row>
    <row r="18" spans="1:8" x14ac:dyDescent="0.2">
      <c r="A18" s="33"/>
      <c r="B18" s="37" t="s">
        <v>28</v>
      </c>
      <c r="C18" s="85">
        <v>0</v>
      </c>
      <c r="D18" s="87">
        <v>0</v>
      </c>
      <c r="E18" s="10">
        <f t="shared" ref="E18:E23" si="5">C18+D18</f>
        <v>0</v>
      </c>
      <c r="F18" s="89">
        <v>0</v>
      </c>
      <c r="G18" s="89">
        <v>0</v>
      </c>
      <c r="H18" s="10">
        <f t="shared" si="4"/>
        <v>0</v>
      </c>
    </row>
    <row r="19" spans="1:8" x14ac:dyDescent="0.2">
      <c r="A19" s="33"/>
      <c r="B19" s="37" t="s">
        <v>21</v>
      </c>
      <c r="C19" s="85">
        <v>1886738.36</v>
      </c>
      <c r="D19" s="87">
        <v>287983.73</v>
      </c>
      <c r="E19" s="10">
        <f t="shared" si="5"/>
        <v>2174722.09</v>
      </c>
      <c r="F19" s="89">
        <v>2083716.36</v>
      </c>
      <c r="G19" s="89">
        <v>2081009.59</v>
      </c>
      <c r="H19" s="10">
        <f t="shared" si="4"/>
        <v>91005.729999999749</v>
      </c>
    </row>
    <row r="20" spans="1:8" x14ac:dyDescent="0.2">
      <c r="A20" s="33"/>
      <c r="B20" s="37" t="s">
        <v>46</v>
      </c>
      <c r="C20" s="85">
        <v>0</v>
      </c>
      <c r="D20" s="87">
        <v>0</v>
      </c>
      <c r="E20" s="10">
        <f t="shared" si="5"/>
        <v>0</v>
      </c>
      <c r="F20" s="89">
        <v>0</v>
      </c>
      <c r="G20" s="89">
        <v>0</v>
      </c>
      <c r="H20" s="10">
        <f t="shared" si="4"/>
        <v>0</v>
      </c>
    </row>
    <row r="21" spans="1:8" x14ac:dyDescent="0.2">
      <c r="A21" s="33"/>
      <c r="B21" s="37" t="s">
        <v>47</v>
      </c>
      <c r="C21" s="85">
        <v>2336608.7000000002</v>
      </c>
      <c r="D21" s="87">
        <v>270294.2</v>
      </c>
      <c r="E21" s="10">
        <f t="shared" si="5"/>
        <v>2606902.9000000004</v>
      </c>
      <c r="F21" s="89">
        <v>2546666.21</v>
      </c>
      <c r="G21" s="89">
        <v>2543428</v>
      </c>
      <c r="H21" s="10">
        <f t="shared" si="4"/>
        <v>60236.69000000041</v>
      </c>
    </row>
    <row r="22" spans="1:8" x14ac:dyDescent="0.2">
      <c r="A22" s="33"/>
      <c r="B22" s="37" t="s">
        <v>48</v>
      </c>
      <c r="C22" s="85">
        <v>4360296.16</v>
      </c>
      <c r="D22" s="87">
        <v>-254088.29</v>
      </c>
      <c r="E22" s="10">
        <f t="shared" si="5"/>
        <v>4106207.87</v>
      </c>
      <c r="F22" s="89">
        <v>3916302.19</v>
      </c>
      <c r="G22" s="89">
        <v>3912425.86</v>
      </c>
      <c r="H22" s="10">
        <f t="shared" si="4"/>
        <v>189905.68000000017</v>
      </c>
    </row>
    <row r="23" spans="1:8" x14ac:dyDescent="0.2">
      <c r="A23" s="33"/>
      <c r="B23" s="37" t="s">
        <v>4</v>
      </c>
      <c r="C23" s="85">
        <v>0</v>
      </c>
      <c r="D23" s="87">
        <v>0</v>
      </c>
      <c r="E23" s="10">
        <f t="shared" si="5"/>
        <v>0</v>
      </c>
      <c r="F23" s="89">
        <v>0</v>
      </c>
      <c r="G23" s="89">
        <v>0</v>
      </c>
      <c r="H23" s="10">
        <f t="shared" si="4"/>
        <v>0</v>
      </c>
    </row>
    <row r="24" spans="1:8" x14ac:dyDescent="0.2">
      <c r="A24" s="35"/>
      <c r="B24" s="37"/>
      <c r="C24" s="10"/>
      <c r="D24" s="10"/>
      <c r="E24" s="10"/>
      <c r="F24" s="10"/>
      <c r="G24" s="10"/>
      <c r="H24" s="10"/>
    </row>
    <row r="25" spans="1:8" x14ac:dyDescent="0.2">
      <c r="A25" s="36" t="s">
        <v>49</v>
      </c>
      <c r="B25" s="38"/>
      <c r="C25" s="10">
        <f t="shared" ref="C25:H25" si="6">SUM(C26:C34)</f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10">
        <f t="shared" si="6"/>
        <v>0</v>
      </c>
      <c r="H25" s="10">
        <f t="shared" si="6"/>
        <v>0</v>
      </c>
    </row>
    <row r="26" spans="1:8" x14ac:dyDescent="0.2">
      <c r="A26" s="33"/>
      <c r="B26" s="37" t="s">
        <v>29</v>
      </c>
      <c r="C26" s="10">
        <v>0</v>
      </c>
      <c r="D26" s="10">
        <v>0</v>
      </c>
      <c r="E26" s="10">
        <f>C26+D26</f>
        <v>0</v>
      </c>
      <c r="F26" s="10">
        <v>0</v>
      </c>
      <c r="G26" s="10">
        <v>0</v>
      </c>
      <c r="H26" s="10">
        <f t="shared" ref="H26:H34" si="7">E26-F26</f>
        <v>0</v>
      </c>
    </row>
    <row r="27" spans="1:8" x14ac:dyDescent="0.2">
      <c r="A27" s="33"/>
      <c r="B27" s="37" t="s">
        <v>24</v>
      </c>
      <c r="C27" s="10">
        <v>0</v>
      </c>
      <c r="D27" s="10">
        <v>0</v>
      </c>
      <c r="E27" s="10">
        <f t="shared" ref="E27:E34" si="8">C27+D27</f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33"/>
      <c r="B28" s="37" t="s">
        <v>30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33"/>
      <c r="B29" s="37" t="s">
        <v>50</v>
      </c>
      <c r="C29" s="10">
        <v>0</v>
      </c>
      <c r="D29" s="10">
        <v>0</v>
      </c>
      <c r="E29" s="10">
        <f t="shared" si="8"/>
        <v>0</v>
      </c>
      <c r="F29" s="10">
        <v>0</v>
      </c>
      <c r="G29" s="10">
        <v>0</v>
      </c>
      <c r="H29" s="10">
        <f t="shared" si="7"/>
        <v>0</v>
      </c>
    </row>
    <row r="30" spans="1:8" x14ac:dyDescent="0.2">
      <c r="A30" s="33"/>
      <c r="B30" s="37" t="s">
        <v>22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33"/>
      <c r="B31" s="37" t="s">
        <v>5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33"/>
      <c r="B32" s="37" t="s">
        <v>6</v>
      </c>
      <c r="C32" s="10">
        <v>0</v>
      </c>
      <c r="D32" s="10">
        <v>0</v>
      </c>
      <c r="E32" s="10">
        <f t="shared" si="8"/>
        <v>0</v>
      </c>
      <c r="F32" s="10">
        <v>0</v>
      </c>
      <c r="G32" s="10">
        <v>0</v>
      </c>
      <c r="H32" s="10">
        <f t="shared" si="7"/>
        <v>0</v>
      </c>
    </row>
    <row r="33" spans="1:8" x14ac:dyDescent="0.2">
      <c r="A33" s="33"/>
      <c r="B33" s="37" t="s">
        <v>51</v>
      </c>
      <c r="C33" s="10">
        <v>0</v>
      </c>
      <c r="D33" s="10">
        <v>0</v>
      </c>
      <c r="E33" s="10">
        <f t="shared" si="8"/>
        <v>0</v>
      </c>
      <c r="F33" s="10">
        <v>0</v>
      </c>
      <c r="G33" s="10">
        <v>0</v>
      </c>
      <c r="H33" s="10">
        <f t="shared" si="7"/>
        <v>0</v>
      </c>
    </row>
    <row r="34" spans="1:8" x14ac:dyDescent="0.2">
      <c r="A34" s="33"/>
      <c r="B34" s="37" t="s">
        <v>31</v>
      </c>
      <c r="C34" s="10">
        <v>0</v>
      </c>
      <c r="D34" s="10">
        <v>0</v>
      </c>
      <c r="E34" s="10">
        <f t="shared" si="8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">
      <c r="A35" s="35"/>
      <c r="B35" s="37"/>
      <c r="C35" s="10"/>
      <c r="D35" s="10"/>
      <c r="E35" s="10"/>
      <c r="F35" s="10"/>
      <c r="G35" s="10"/>
      <c r="H35" s="10"/>
    </row>
    <row r="36" spans="1:8" x14ac:dyDescent="0.2">
      <c r="A36" s="36" t="s">
        <v>32</v>
      </c>
      <c r="B36" s="38"/>
      <c r="C36" s="10">
        <f t="shared" ref="C36:H36" si="9">SUM(C37:C40)</f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</row>
    <row r="37" spans="1:8" x14ac:dyDescent="0.2">
      <c r="A37" s="33"/>
      <c r="B37" s="37" t="s">
        <v>52</v>
      </c>
      <c r="C37" s="10">
        <v>0</v>
      </c>
      <c r="D37" s="10">
        <v>0</v>
      </c>
      <c r="E37" s="10">
        <f>C37+D37</f>
        <v>0</v>
      </c>
      <c r="F37" s="10">
        <v>0</v>
      </c>
      <c r="G37" s="10">
        <v>0</v>
      </c>
      <c r="H37" s="10">
        <f t="shared" ref="H37:H40" si="10">E37-F37</f>
        <v>0</v>
      </c>
    </row>
    <row r="38" spans="1:8" ht="22.5" x14ac:dyDescent="0.2">
      <c r="A38" s="33"/>
      <c r="B38" s="37" t="s">
        <v>25</v>
      </c>
      <c r="C38" s="10">
        <v>0</v>
      </c>
      <c r="D38" s="10">
        <v>0</v>
      </c>
      <c r="E38" s="10">
        <f t="shared" ref="E38:E40" si="11">C38+D38</f>
        <v>0</v>
      </c>
      <c r="F38" s="10">
        <v>0</v>
      </c>
      <c r="G38" s="10">
        <v>0</v>
      </c>
      <c r="H38" s="10">
        <f t="shared" si="10"/>
        <v>0</v>
      </c>
    </row>
    <row r="39" spans="1:8" x14ac:dyDescent="0.2">
      <c r="A39" s="33"/>
      <c r="B39" s="37" t="s">
        <v>33</v>
      </c>
      <c r="C39" s="10">
        <v>0</v>
      </c>
      <c r="D39" s="10">
        <v>0</v>
      </c>
      <c r="E39" s="10">
        <f t="shared" si="11"/>
        <v>0</v>
      </c>
      <c r="F39" s="10">
        <v>0</v>
      </c>
      <c r="G39" s="10">
        <v>0</v>
      </c>
      <c r="H39" s="10">
        <f t="shared" si="10"/>
        <v>0</v>
      </c>
    </row>
    <row r="40" spans="1:8" x14ac:dyDescent="0.2">
      <c r="A40" s="33"/>
      <c r="B40" s="37" t="s">
        <v>7</v>
      </c>
      <c r="C40" s="10">
        <v>0</v>
      </c>
      <c r="D40" s="10">
        <v>0</v>
      </c>
      <c r="E40" s="10">
        <f t="shared" si="11"/>
        <v>0</v>
      </c>
      <c r="F40" s="10">
        <v>0</v>
      </c>
      <c r="G40" s="10">
        <v>0</v>
      </c>
      <c r="H40" s="10">
        <f t="shared" si="10"/>
        <v>0</v>
      </c>
    </row>
    <row r="41" spans="1:8" x14ac:dyDescent="0.2">
      <c r="A41" s="35"/>
      <c r="B41" s="37"/>
      <c r="C41" s="10"/>
      <c r="D41" s="10"/>
      <c r="E41" s="10"/>
      <c r="F41" s="10"/>
      <c r="G41" s="10"/>
      <c r="H41" s="10"/>
    </row>
    <row r="42" spans="1:8" x14ac:dyDescent="0.2">
      <c r="A42" s="41"/>
      <c r="B42" s="42" t="s">
        <v>53</v>
      </c>
      <c r="C42" s="18">
        <f t="shared" ref="C42:H42" si="12">SUM(C36+C25+C16+C6)</f>
        <v>18088201.41</v>
      </c>
      <c r="D42" s="18">
        <f t="shared" si="12"/>
        <v>1871969.2899999998</v>
      </c>
      <c r="E42" s="18">
        <f t="shared" si="12"/>
        <v>19960170.699999999</v>
      </c>
      <c r="F42" s="18">
        <f t="shared" si="12"/>
        <v>18191891.719999999</v>
      </c>
      <c r="G42" s="18">
        <f t="shared" si="12"/>
        <v>18175927.719999999</v>
      </c>
      <c r="H42" s="18">
        <f t="shared" si="12"/>
        <v>1768278.9799999997</v>
      </c>
    </row>
    <row r="43" spans="1:8" x14ac:dyDescent="0.2">
      <c r="A43" s="32"/>
      <c r="B43" s="32"/>
      <c r="C43" s="32"/>
      <c r="D43" s="32"/>
      <c r="E43" s="32"/>
      <c r="F43" s="32"/>
      <c r="G43" s="32"/>
      <c r="H43" s="32"/>
    </row>
    <row r="44" spans="1:8" x14ac:dyDescent="0.2">
      <c r="A44" s="32"/>
      <c r="B44" s="32"/>
      <c r="C44" s="32"/>
      <c r="D44" s="32"/>
      <c r="E44" s="32"/>
      <c r="F44" s="32"/>
      <c r="G44" s="32"/>
      <c r="H44" s="32"/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2019-07-24T19:49:03Z</cp:lastPrinted>
  <dcterms:created xsi:type="dcterms:W3CDTF">2014-02-10T03:37:14Z</dcterms:created>
  <dcterms:modified xsi:type="dcterms:W3CDTF">2020-02-12T20:20:44Z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